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75" windowWidth="20115" windowHeight="7245"/>
  </bookViews>
  <sheets>
    <sheet name="Table of Contents" sheetId="16" r:id="rId1"/>
    <sheet name="Introduction" sheetId="26" r:id="rId2"/>
    <sheet name="Check Payment Analysis" sheetId="4" r:id="rId3"/>
    <sheet name="ACH Payment Analysis" sheetId="1" r:id="rId4"/>
    <sheet name="Payment Card Analysis" sheetId="7" r:id="rId5"/>
    <sheet name="Bank Wire Analysis" sheetId="9" r:id="rId6"/>
    <sheet name="Receivable Analysis" sheetId="14" r:id="rId7"/>
    <sheet name="AP &amp; AR Recap" sheetId="11" r:id="rId8"/>
    <sheet name="Value Added Resources" sheetId="17" r:id="rId9"/>
    <sheet name="Value Added Resources (2)" sheetId="19" r:id="rId10"/>
    <sheet name="e-Global Payment Gateway" sheetId="25" r:id="rId11"/>
    <sheet name="e-Global Business Advantage" sheetId="20" r:id="rId12"/>
    <sheet name="Sheet1" sheetId="27" state="hidden" r:id="rId13"/>
    <sheet name="Sheet2" sheetId="28" state="hidden" r:id="rId14"/>
  </sheets>
  <calcPr calcId="145621"/>
</workbook>
</file>

<file path=xl/calcChain.xml><?xml version="1.0" encoding="utf-8"?>
<calcChain xmlns="http://schemas.openxmlformats.org/spreadsheetml/2006/main">
  <c r="F167" i="14" l="1"/>
  <c r="H167" i="14"/>
  <c r="J167" i="14"/>
  <c r="J174" i="14"/>
  <c r="J191" i="14" s="1"/>
  <c r="J177" i="14"/>
  <c r="J179" i="14"/>
  <c r="F191" i="14"/>
  <c r="H191" i="14"/>
  <c r="J198" i="14"/>
  <c r="J204" i="14" s="1"/>
  <c r="F204" i="14"/>
  <c r="H204" i="14"/>
  <c r="F216" i="14"/>
  <c r="H216" i="14"/>
  <c r="J216" i="14"/>
  <c r="F240" i="14"/>
  <c r="H240" i="14"/>
  <c r="J240" i="14"/>
  <c r="F257" i="14"/>
  <c r="H257" i="14"/>
  <c r="J257" i="14"/>
  <c r="F271" i="14"/>
  <c r="H271" i="14"/>
  <c r="J271" i="14"/>
  <c r="J283" i="14"/>
  <c r="F285" i="14"/>
  <c r="F287" i="14"/>
  <c r="F289" i="14"/>
  <c r="H289" i="14"/>
  <c r="J289" i="14" s="1"/>
  <c r="F290" i="14"/>
  <c r="H290" i="14"/>
  <c r="J290" i="14"/>
  <c r="F291" i="14"/>
  <c r="H291" i="14"/>
  <c r="J291" i="14"/>
  <c r="F292" i="14"/>
  <c r="H292" i="14"/>
  <c r="J292" i="14"/>
  <c r="J294" i="14"/>
  <c r="J295" i="14" s="1"/>
  <c r="H288" i="14" l="1"/>
  <c r="H287" i="14"/>
  <c r="J287" i="14" s="1"/>
  <c r="H286" i="14"/>
  <c r="H285" i="14"/>
  <c r="J285" i="14" s="1"/>
  <c r="H40" i="14"/>
  <c r="F40" i="14"/>
  <c r="J26" i="14"/>
  <c r="J23" i="14"/>
  <c r="J293" i="14" l="1"/>
  <c r="J296" i="14" s="1"/>
  <c r="J28" i="14"/>
  <c r="J40" i="14" s="1"/>
  <c r="F136" i="14"/>
  <c r="F141" i="14"/>
  <c r="F140" i="14"/>
  <c r="F139" i="14"/>
  <c r="F134" i="14"/>
  <c r="J89" i="14" l="1"/>
  <c r="K49" i="1"/>
  <c r="F138" i="14" l="1"/>
  <c r="J132" i="14"/>
  <c r="K58" i="7"/>
  <c r="J47" i="14" l="1"/>
  <c r="J53" i="14" s="1"/>
  <c r="F53" i="14"/>
  <c r="H53" i="14"/>
  <c r="I20" i="1" l="1"/>
  <c r="K16" i="1"/>
  <c r="K20" i="1" s="1"/>
  <c r="K57" i="1" l="1"/>
  <c r="K69" i="4"/>
  <c r="J120" i="14" l="1"/>
  <c r="H141" i="14" s="1"/>
  <c r="J141" i="14" s="1"/>
  <c r="H120" i="14"/>
  <c r="F120" i="14"/>
  <c r="K113" i="7" l="1"/>
  <c r="K56" i="4"/>
  <c r="K64" i="4" l="1"/>
  <c r="F65" i="14" l="1"/>
  <c r="J65" i="14"/>
  <c r="K56" i="7"/>
  <c r="K23" i="7"/>
  <c r="J106" i="14"/>
  <c r="H139" i="14"/>
  <c r="J139" i="14" s="1"/>
  <c r="J16" i="14"/>
  <c r="H137" i="14" l="1"/>
  <c r="H135" i="14"/>
  <c r="H138" i="14"/>
  <c r="J138" i="14" s="1"/>
  <c r="K35" i="9"/>
  <c r="H140" i="14" l="1"/>
  <c r="J140" i="14" s="1"/>
  <c r="H106" i="14"/>
  <c r="F106" i="14"/>
  <c r="H89" i="14"/>
  <c r="F89" i="14"/>
  <c r="H136" i="14"/>
  <c r="J136" i="14" s="1"/>
  <c r="J143" i="14"/>
  <c r="H16" i="14"/>
  <c r="F16" i="14"/>
  <c r="H65" i="14" l="1"/>
  <c r="J144" i="14"/>
  <c r="K105" i="7"/>
  <c r="K115" i="7" s="1"/>
  <c r="K116" i="7" s="1"/>
  <c r="I105" i="7"/>
  <c r="G105" i="7"/>
  <c r="K82" i="7"/>
  <c r="K117" i="7" s="1"/>
  <c r="K118" i="7" s="1"/>
  <c r="I82" i="7"/>
  <c r="G82" i="7"/>
  <c r="K73" i="7"/>
  <c r="I73" i="7"/>
  <c r="G73" i="7"/>
  <c r="K40" i="7"/>
  <c r="K119" i="7" l="1"/>
  <c r="K44" i="7"/>
  <c r="K60" i="7"/>
  <c r="G20" i="1"/>
  <c r="K26" i="1"/>
  <c r="K61" i="1" s="1"/>
  <c r="K62" i="1" s="1"/>
  <c r="I26" i="1"/>
  <c r="G26" i="1"/>
  <c r="K14" i="9"/>
  <c r="K39" i="9" l="1"/>
  <c r="K40" i="9" s="1"/>
  <c r="K62" i="7"/>
  <c r="K27" i="9"/>
  <c r="K37" i="9" s="1"/>
  <c r="K38" i="9" s="1"/>
  <c r="I27" i="9"/>
  <c r="G27" i="9"/>
  <c r="I14" i="9"/>
  <c r="G14" i="9"/>
  <c r="K66" i="4"/>
  <c r="K67" i="4" s="1"/>
  <c r="K70" i="4" s="1"/>
  <c r="I56" i="4"/>
  <c r="K41" i="9" l="1"/>
  <c r="K71" i="4"/>
  <c r="K59" i="1"/>
  <c r="K60" i="1" s="1"/>
  <c r="K63" i="1" s="1"/>
  <c r="K120" i="7" s="1"/>
  <c r="I49" i="1"/>
  <c r="G49" i="1"/>
  <c r="K42" i="9" l="1"/>
  <c r="G10" i="11" s="1"/>
  <c r="K64" i="1"/>
  <c r="G56" i="4"/>
  <c r="H134" i="14" l="1"/>
  <c r="J134" i="14" s="1"/>
  <c r="J142" i="14" s="1"/>
  <c r="J145" i="14" s="1"/>
  <c r="G11" i="11" s="1"/>
  <c r="G12" i="11" s="1"/>
  <c r="D11" i="26" s="1"/>
</calcChain>
</file>

<file path=xl/sharedStrings.xml><?xml version="1.0" encoding="utf-8"?>
<sst xmlns="http://schemas.openxmlformats.org/spreadsheetml/2006/main" count="1178" uniqueCount="378">
  <si>
    <t>Estimated Cost Per Item</t>
  </si>
  <si>
    <t>Low</t>
  </si>
  <si>
    <t>High</t>
  </si>
  <si>
    <t>Actual Cost</t>
  </si>
  <si>
    <t xml:space="preserve">Blank Check Requisition Forms </t>
  </si>
  <si>
    <t>$</t>
  </si>
  <si>
    <t>Blank Check Costs w/ MICR line</t>
  </si>
  <si>
    <t>Blank Check Storage &amp; Security</t>
  </si>
  <si>
    <t>Blank Check Handling (Safety)</t>
  </si>
  <si>
    <t>Blank Envelope Costs</t>
  </si>
  <si>
    <t>Payment Initiation, Authorization &amp; Printing Costs:</t>
  </si>
  <si>
    <t>Print Check Statements</t>
  </si>
  <si>
    <t>Print Check Registers</t>
  </si>
  <si>
    <r>
      <t xml:space="preserve">Burst Checks </t>
    </r>
    <r>
      <rPr>
        <sz val="8"/>
        <color theme="1"/>
        <rFont val="Verdana"/>
        <family val="2"/>
      </rPr>
      <t>(Separation)</t>
    </r>
  </si>
  <si>
    <r>
      <t xml:space="preserve">Burst Statements </t>
    </r>
    <r>
      <rPr>
        <sz val="8"/>
        <color theme="1"/>
        <rFont val="Verdana"/>
        <family val="2"/>
      </rPr>
      <t>(Separation)</t>
    </r>
  </si>
  <si>
    <t>Merge Checks w/ Statements</t>
  </si>
  <si>
    <t>Manual Check Signage:</t>
  </si>
  <si>
    <t>Stuff Envelopes</t>
  </si>
  <si>
    <t>Distribution &amp; Payment Delivery Costs:</t>
  </si>
  <si>
    <t>Metered Postage - 1st Class:</t>
  </si>
  <si>
    <t>Domestic Letter &gt;= 3.5 oz.</t>
  </si>
  <si>
    <t>International Letter &gt;= 3.5 oz.</t>
  </si>
  <si>
    <t>Bank Charges on Check Clearing</t>
  </si>
  <si>
    <t>Courier Delivery for Rush Checks</t>
  </si>
  <si>
    <t>Late Payment Penalties</t>
  </si>
  <si>
    <t>Lost Discounts for Late Payments</t>
  </si>
  <si>
    <t>Account Administration, Reconciliation &amp; Storage Costs:</t>
  </si>
  <si>
    <t>File Second Copies of Checks</t>
  </si>
  <si>
    <t>Prepare Input for Check Reconciliation</t>
  </si>
  <si>
    <t>Automated Check Reconciliation</t>
  </si>
  <si>
    <t>Allowance for Fraudulent Checks</t>
  </si>
  <si>
    <t>Other</t>
  </si>
  <si>
    <t>-</t>
  </si>
  <si>
    <t>Total Cost Per Item:</t>
  </si>
  <si>
    <t>Replacing Lost/Stolen Checks</t>
  </si>
  <si>
    <t>Reserve Account Holdings</t>
  </si>
  <si>
    <t>Envelopes</t>
  </si>
  <si>
    <t>Customer Service</t>
  </si>
  <si>
    <t>Program Management:</t>
  </si>
  <si>
    <t>$0.40 per minute for Clerical positions</t>
  </si>
  <si>
    <t>$0.75 per minute for Supervisory positions</t>
  </si>
  <si>
    <t>$1.00 per minute for Management positions</t>
  </si>
  <si>
    <t>Stop Payments</t>
  </si>
  <si>
    <r>
      <t xml:space="preserve">Payment Inquiries </t>
    </r>
    <r>
      <rPr>
        <sz val="8"/>
        <color theme="1"/>
        <rFont val="Verdana"/>
        <family val="2"/>
      </rPr>
      <t>(Phone, Fax &amp; eMail)</t>
    </r>
  </si>
  <si>
    <t>Accounts Payable Cost Analysis</t>
  </si>
  <si>
    <t>(Applicable Fields Only)</t>
  </si>
  <si>
    <t>Enter Your</t>
  </si>
  <si>
    <t>Tracking Missing Checks</t>
  </si>
  <si>
    <t>Payable Cost per e-Global:</t>
  </si>
  <si>
    <t>Shrinking Your Bottom Line?</t>
  </si>
  <si>
    <r>
      <t>Authorize Check Requistions</t>
    </r>
    <r>
      <rPr>
        <vertAlign val="superscript"/>
        <sz val="9"/>
        <color theme="1"/>
        <rFont val="Verdana"/>
        <family val="2"/>
      </rPr>
      <t>**</t>
    </r>
  </si>
  <si>
    <t>Service Initiation Costs:</t>
  </si>
  <si>
    <t xml:space="preserve"> Administration, Reconciliation &amp; Reporting Costs:</t>
  </si>
  <si>
    <t>Allowance for Fraudulent Transactions</t>
  </si>
  <si>
    <t>Automated Statement/Reporting</t>
  </si>
  <si>
    <t xml:space="preserve">ACH/EFT/Direct Deposit Assessment: </t>
  </si>
  <si>
    <t>Plastic Card Design</t>
  </si>
  <si>
    <t>Automated Reconciliation</t>
  </si>
  <si>
    <t xml:space="preserve">Bank Wire Assessment (Outgoing): </t>
  </si>
  <si>
    <t>File/Batch Settlement Fee</t>
  </si>
  <si>
    <t>2.  ACH/EFT/Direct Deposit</t>
  </si>
  <si>
    <t>Forms, Blank Checks &amp; Envelopes, Handling Costs:</t>
  </si>
  <si>
    <r>
      <t>1st Officer</t>
    </r>
    <r>
      <rPr>
        <vertAlign val="superscript"/>
        <sz val="9"/>
        <color theme="1"/>
        <rFont val="Verdana"/>
        <family val="2"/>
      </rPr>
      <t>**</t>
    </r>
  </si>
  <si>
    <r>
      <t>2nd Officer</t>
    </r>
    <r>
      <rPr>
        <vertAlign val="superscript"/>
        <sz val="9"/>
        <color theme="1"/>
        <rFont val="Verdana"/>
        <family val="2"/>
      </rPr>
      <t>**</t>
    </r>
  </si>
  <si>
    <t>Domestic Large Env. &lt; 3.5 &gt;= 13 oz.</t>
  </si>
  <si>
    <t>International Large Env. &lt; 3.5 &gt;= 13 oz.</t>
  </si>
  <si>
    <t>Total Payees:</t>
  </si>
  <si>
    <t xml:space="preserve">Monthly Statement Fee </t>
  </si>
  <si>
    <t>Monthly Service Costs:</t>
  </si>
  <si>
    <t>Set-up Cost</t>
  </si>
  <si>
    <t>Rejects/Return Items</t>
  </si>
  <si>
    <t>Return Notification</t>
  </si>
  <si>
    <t>Number of Payees per Frequency:</t>
  </si>
  <si>
    <t>Total Monthly Service:</t>
  </si>
  <si>
    <t>Monthly Maintenance/Service Fee</t>
  </si>
  <si>
    <t>Monthly Service Costs</t>
  </si>
  <si>
    <t>Annual Service Costs:</t>
  </si>
  <si>
    <t xml:space="preserve">Monthly Service Fee </t>
  </si>
  <si>
    <t>Domestic Wire - Flat Rate</t>
  </si>
  <si>
    <t>International Wire - Flat Rate</t>
  </si>
  <si>
    <t>Card Carrier Design</t>
  </si>
  <si>
    <t>Recurring Card Orders - Domestic</t>
  </si>
  <si>
    <t>Recurring Card Orders - International</t>
  </si>
  <si>
    <t>Payroll Cards</t>
  </si>
  <si>
    <t>Virtual  Cards (No Plastic)</t>
  </si>
  <si>
    <t>Private Label/Co-brand Cards</t>
  </si>
  <si>
    <t>Custom-brand Cards - International Issue</t>
  </si>
  <si>
    <t>Card Costs:</t>
  </si>
  <si>
    <t xml:space="preserve">Custom-brand Cards </t>
  </si>
  <si>
    <t>Custom Graphic Design:</t>
  </si>
  <si>
    <r>
      <t xml:space="preserve">Custom-brand Cards - Domestic </t>
    </r>
    <r>
      <rPr>
        <sz val="10"/>
        <color theme="1"/>
        <rFont val="Calibri"/>
        <family val="2"/>
        <scheme val="minor"/>
      </rPr>
      <t>(USA Issue Only)</t>
    </r>
    <r>
      <rPr>
        <sz val="11"/>
        <color theme="1"/>
        <rFont val="Calibri"/>
        <family val="2"/>
        <scheme val="minor"/>
      </rPr>
      <t>:</t>
    </r>
  </si>
  <si>
    <r>
      <t xml:space="preserve">Custom Cards </t>
    </r>
    <r>
      <rPr>
        <sz val="10"/>
        <color theme="1"/>
        <rFont val="Calibri"/>
        <family val="2"/>
        <scheme val="minor"/>
      </rPr>
      <t>(Min. 5,000)</t>
    </r>
    <r>
      <rPr>
        <b/>
        <sz val="11"/>
        <color theme="1"/>
        <rFont val="Calibri"/>
        <family val="2"/>
        <scheme val="minor"/>
      </rPr>
      <t>:</t>
    </r>
  </si>
  <si>
    <t>.</t>
  </si>
  <si>
    <t>Per Item Card Cost:</t>
  </si>
  <si>
    <t>Total Phase 2:</t>
  </si>
  <si>
    <t>Total - Phase 1:</t>
  </si>
  <si>
    <t>Set-up: Phase 1 - Authorization</t>
  </si>
  <si>
    <t>Set-up: Phase 2 - Card Cost</t>
  </si>
  <si>
    <t>Total Phase 3:</t>
  </si>
  <si>
    <t>Per Item Cost:</t>
  </si>
  <si>
    <t>Total Card Program Cost:</t>
  </si>
  <si>
    <t>Set-up:  Phase 3 - Distribution &amp; Payment Delivery Costs:</t>
  </si>
  <si>
    <t>Emboss Cards including Wastage</t>
  </si>
  <si>
    <t>Print Card Carriers including Wastage</t>
  </si>
  <si>
    <t xml:space="preserve">Embossing &amp; Printing Costs: </t>
  </si>
  <si>
    <r>
      <rPr>
        <b/>
        <sz val="11"/>
        <color theme="1"/>
        <rFont val="Calibri"/>
        <family val="2"/>
        <scheme val="minor"/>
      </rPr>
      <t xml:space="preserve">Card Program Set-up Costs </t>
    </r>
    <r>
      <rPr>
        <sz val="10"/>
        <color theme="1"/>
        <rFont val="Calibri"/>
        <family val="2"/>
        <scheme val="minor"/>
      </rPr>
      <t>(Design, Program Development, Regulatory Compliance/Registrations, Issuing Bank Sponsorship, etc.)</t>
    </r>
  </si>
  <si>
    <t>Active Card Account Fee (Bank)</t>
  </si>
  <si>
    <t>Monthly Account Maintenance (Bank)</t>
  </si>
  <si>
    <t>4.  Bank Wires</t>
  </si>
  <si>
    <t>Print Cards including Wastage</t>
  </si>
  <si>
    <t>Monthly Service/Statement Fee - Credit/Debit Cards</t>
  </si>
  <si>
    <t>Transaction Fees</t>
  </si>
  <si>
    <t>Authorization Fees</t>
  </si>
  <si>
    <t>Compliance Fees</t>
  </si>
  <si>
    <t>Regulatory Fees</t>
  </si>
  <si>
    <t>Monthly Service/Statement Fee - ACH</t>
  </si>
  <si>
    <t>ACH - Direct Withdrawals:</t>
  </si>
  <si>
    <t>Accounts Receivable Cost Analysis</t>
  </si>
  <si>
    <t>Amount Paid</t>
  </si>
  <si>
    <t>Annual Receivable Delivery Cost:</t>
  </si>
  <si>
    <t>Receivable Cost per e-Global:</t>
  </si>
  <si>
    <t>Daily</t>
  </si>
  <si>
    <t>% Paid by Check:</t>
  </si>
  <si>
    <t>Payees by Check:</t>
  </si>
  <si>
    <t>Payees by Wire</t>
  </si>
  <si>
    <t>Is the high cost of  your Accounts Payable &amp; Receivable delivery...</t>
  </si>
  <si>
    <t>How Much Does It "REALLY" Cost Your Organization to Process its AP/AR Payments?</t>
  </si>
  <si>
    <t>* Based on Scotiabank - Check Issuance Cost Model - http://www.scotiabank.com/ca/en/0,,4,00.html</t>
  </si>
  <si>
    <r>
      <t>Metered Postage - 1st Class</t>
    </r>
    <r>
      <rPr>
        <sz val="9"/>
        <color theme="1"/>
        <rFont val="Calibri"/>
        <family val="2"/>
      </rPr>
      <t>***</t>
    </r>
    <r>
      <rPr>
        <b/>
        <sz val="11"/>
        <color theme="1"/>
        <rFont val="Calibri"/>
        <family val="2"/>
      </rPr>
      <t>:</t>
    </r>
  </si>
  <si>
    <r>
      <t>Payment Card Assessment</t>
    </r>
    <r>
      <rPr>
        <u/>
        <sz val="14"/>
        <color theme="1"/>
        <rFont val="Calibri"/>
        <family val="2"/>
        <scheme val="minor"/>
      </rPr>
      <t xml:space="preserve"> </t>
    </r>
    <r>
      <rPr>
        <u/>
        <sz val="12"/>
        <color theme="1"/>
        <rFont val="Calibri"/>
        <family val="2"/>
        <scheme val="minor"/>
      </rPr>
      <t>(Prepaid Visa/Mastercard Cards)</t>
    </r>
    <r>
      <rPr>
        <b/>
        <u/>
        <sz val="14"/>
        <color theme="1"/>
        <rFont val="Calibri"/>
        <family val="2"/>
        <scheme val="minor"/>
      </rPr>
      <t>:</t>
    </r>
  </si>
  <si>
    <t>3.  Payment Cards</t>
  </si>
  <si>
    <t>Based on industry avg.</t>
  </si>
  <si>
    <t>http://smallbusiness.chron.com/average-cost-issue-payroll-check-12035.html</t>
  </si>
  <si>
    <t xml:space="preserve"> </t>
  </si>
  <si>
    <t>References:</t>
  </si>
  <si>
    <t>Prepare Input for Reconciliation</t>
  </si>
  <si>
    <t>American Express - Capture &amp; Settlement:</t>
  </si>
  <si>
    <t xml:space="preserve">Visa/MC/Discover - Capture &amp; Settlement: </t>
  </si>
  <si>
    <t>ACCOUNTS RECEIVABLE:</t>
  </si>
  <si>
    <t>ACCOUNTS PAYABLE:</t>
  </si>
  <si>
    <t>Summary - Check Payments</t>
  </si>
  <si>
    <t>Summary - ACH Payments</t>
  </si>
  <si>
    <t>Summary - Accounts Receivables</t>
  </si>
  <si>
    <t>INTRODUCTION</t>
  </si>
  <si>
    <t>Table of Contents</t>
  </si>
  <si>
    <t>ACH/Direct Deposit - Card Loads:</t>
  </si>
  <si>
    <t>Payees by ACH:</t>
  </si>
  <si>
    <t>1.  Check Payments</t>
  </si>
  <si>
    <t xml:space="preserve">When operating a business with a large and constantly changing and/or expanding Payee base... especially an international business...these costs will have a substantially negative impact on your bottom line.   </t>
  </si>
  <si>
    <t>Print Checks w/ Signature(s) + Wastage</t>
  </si>
  <si>
    <t>Print Checks w/o Signature(s) + Wastage</t>
  </si>
  <si>
    <t>http://www.adp.com/tools-and-resources/case-studies-white-papers/~/media/White%20Papers/NAS/complete_tco_package.ashx</t>
  </si>
  <si>
    <t>http://www.paysmartpayroll.com/payroll_comparison.htm</t>
  </si>
  <si>
    <t>http://ipma-hr.org/sites/default/files/ADP%20Session%20Handout%20-%20PwC%20TCO%20Study.pdf</t>
  </si>
  <si>
    <t>http://www.slideshare.net/ADP_ANZ/adp-infographic-oncostofpayrollperemployeemaster</t>
  </si>
  <si>
    <t>http://paysimple.com/ach_merchant_account.html</t>
  </si>
  <si>
    <t>http://www.electronicpayments.org/small-business/direct-payment/learn/calculator</t>
  </si>
  <si>
    <t>http://www.acom.com/blog/ach-for-accounts-payable/</t>
  </si>
  <si>
    <t>http://www.firstach.com/front/ACH-Processing-Fees.html</t>
  </si>
  <si>
    <t>Manual Reconciliation*</t>
  </si>
  <si>
    <r>
      <t xml:space="preserve">* Note: </t>
    </r>
    <r>
      <rPr>
        <b/>
        <sz val="9"/>
        <color theme="1"/>
        <rFont val="Calibri"/>
        <family val="2"/>
        <scheme val="minor"/>
      </rPr>
      <t>"Cost of Labor"</t>
    </r>
    <r>
      <rPr>
        <sz val="9"/>
        <color theme="1"/>
        <rFont val="Calibri"/>
        <family val="2"/>
        <scheme val="minor"/>
      </rPr>
      <t xml:space="preserve"> calculations based on industry standards for </t>
    </r>
    <r>
      <rPr>
        <b/>
        <sz val="9"/>
        <color theme="1"/>
        <rFont val="Calibri"/>
        <family val="2"/>
        <scheme val="minor"/>
      </rPr>
      <t>per minute salaries</t>
    </r>
    <r>
      <rPr>
        <sz val="9"/>
        <color theme="1"/>
        <rFont val="Calibri"/>
        <family val="2"/>
        <scheme val="minor"/>
      </rPr>
      <t xml:space="preserve"> for clerical, supervisory and management positions:</t>
    </r>
  </si>
  <si>
    <t>Manual Check Reconciliation**</t>
  </si>
  <si>
    <t>http://www.forbes.com/sites/halahtouryalai/2013/07/23/are-hourly-workers-being-short-changed-the-truth-about-payroll-cards/</t>
  </si>
  <si>
    <t>http://business.time.com/2013/07/09/nickeled-dimed-and-dollared-to-death-fee-laden-payroll-cards-forced-on-low-wage-workers/</t>
  </si>
  <si>
    <t>http://consumerist.com/2013/07/01/here-is-why-employers-and-banks-love-putting-wages-on-prepaid-debit-cards-and-why-employees-are-keeping-their-money-in-shoeboxes/</t>
  </si>
  <si>
    <t>Payroll Cards:</t>
  </si>
  <si>
    <r>
      <t xml:space="preserve">** Note: </t>
    </r>
    <r>
      <rPr>
        <b/>
        <sz val="8"/>
        <color theme="1"/>
        <rFont val="Calibri"/>
        <family val="2"/>
        <scheme val="minor"/>
      </rPr>
      <t>"Cost of Labor"</t>
    </r>
    <r>
      <rPr>
        <sz val="8"/>
        <color theme="1"/>
        <rFont val="Calibri"/>
        <family val="2"/>
        <scheme val="minor"/>
      </rPr>
      <t xml:space="preserve"> calculations based on industry standards for </t>
    </r>
    <r>
      <rPr>
        <b/>
        <sz val="8"/>
        <color theme="1"/>
        <rFont val="Calibri"/>
        <family val="2"/>
        <scheme val="minor"/>
      </rPr>
      <t>per minute salaries</t>
    </r>
    <r>
      <rPr>
        <sz val="8"/>
        <color theme="1"/>
        <rFont val="Calibri"/>
        <family val="2"/>
        <scheme val="minor"/>
      </rPr>
      <t xml:space="preserve"> for clerical, supervisory and management positions:</t>
    </r>
  </si>
  <si>
    <t>ACH/Direct Deposits:</t>
  </si>
  <si>
    <r>
      <t xml:space="preserve">* Note: </t>
    </r>
    <r>
      <rPr>
        <b/>
        <sz val="8"/>
        <color theme="1"/>
        <rFont val="Calibri"/>
        <family val="2"/>
        <scheme val="minor"/>
      </rPr>
      <t>"Cost of Labor"</t>
    </r>
    <r>
      <rPr>
        <sz val="8"/>
        <color theme="1"/>
        <rFont val="Calibri"/>
        <family val="2"/>
        <scheme val="minor"/>
      </rPr>
      <t xml:space="preserve"> calculations based on industry standards for </t>
    </r>
    <r>
      <rPr>
        <b/>
        <sz val="8"/>
        <color theme="1"/>
        <rFont val="Calibri"/>
        <family val="2"/>
        <scheme val="minor"/>
      </rPr>
      <t>per minute salaries</t>
    </r>
    <r>
      <rPr>
        <sz val="8"/>
        <color theme="1"/>
        <rFont val="Calibri"/>
        <family val="2"/>
        <scheme val="minor"/>
      </rPr>
      <t xml:space="preserve"> for clerical, supervisory and management positions:</t>
    </r>
  </si>
  <si>
    <t>Outgoing Wires - U.S. Currency:</t>
  </si>
  <si>
    <t>% Paid by Card:</t>
  </si>
  <si>
    <t>Payees by Card:</t>
  </si>
  <si>
    <t>% Paid by Wire:</t>
  </si>
  <si>
    <t>Exponential Growth...</t>
  </si>
  <si>
    <r>
      <t xml:space="preserve">To this end, Users can also invite their family members, friends and business associates to join the gateway; </t>
    </r>
    <r>
      <rPr>
        <b/>
        <sz val="12"/>
        <rFont val="Calibri"/>
        <family val="2"/>
        <scheme val="minor"/>
      </rPr>
      <t>exponentially increasing your potential customer base, brand exposure...and transactional revenue.</t>
    </r>
  </si>
  <si>
    <r>
      <t>Go for the Close with Confidence...</t>
    </r>
    <r>
      <rPr>
        <sz val="14"/>
        <rFont val="Calibri"/>
        <family val="2"/>
        <scheme val="minor"/>
      </rPr>
      <t xml:space="preserve"> </t>
    </r>
  </si>
  <si>
    <t>Limit Objections:  Make it Easier for Clients to Pay &amp; Stay!</t>
  </si>
  <si>
    <t>Automated Marketing Tool...</t>
  </si>
  <si>
    <r>
      <rPr>
        <b/>
        <sz val="12"/>
        <rFont val="Calibri"/>
        <family val="2"/>
        <scheme val="minor"/>
      </rPr>
      <t>Repetition is the key to all marketing.</t>
    </r>
    <r>
      <rPr>
        <sz val="12"/>
        <rFont val="Calibri"/>
        <family val="2"/>
        <scheme val="minor"/>
      </rPr>
      <t xml:space="preserve"> The more your customers or potential customers see your brand, products/services and special offers...the more likely they are to respond. 
</t>
    </r>
    <r>
      <rPr>
        <b/>
        <sz val="12"/>
        <rFont val="Calibri"/>
        <family val="2"/>
        <scheme val="minor"/>
      </rPr>
      <t xml:space="preserve">Advertising via the gateway is FREE </t>
    </r>
    <r>
      <rPr>
        <sz val="12"/>
        <rFont val="Calibri"/>
        <family val="2"/>
        <scheme val="minor"/>
      </rPr>
      <t xml:space="preserve">and serves to constantly inform and remind Users about your products, services, brand and benefits. 
</t>
    </r>
  </si>
  <si>
    <t>Something for Everyone...</t>
  </si>
  <si>
    <t>Return Notifications</t>
  </si>
  <si>
    <t>http://www.mybanktracker.com/news/2013/04/18/wire-transfer-fees-2013/</t>
  </si>
  <si>
    <t>Monthly Service/Statement Fee - Bank Wires</t>
  </si>
  <si>
    <t>Incoming Wires - U.S. Currency:</t>
  </si>
  <si>
    <t>Summary - Payment Cards</t>
  </si>
  <si>
    <t>VALUE ADDED RESOURCES</t>
  </si>
  <si>
    <r>
      <t xml:space="preserve">Identity Theft Prevention:   </t>
    </r>
    <r>
      <rPr>
        <sz val="12"/>
        <rFont val="Calibri"/>
        <family val="2"/>
        <scheme val="minor"/>
      </rPr>
      <t xml:space="preserve">Users  have full  control  when inputting their personal &amp; financial data.  Therefore they never have to worry about disclosure or breach of personal information. </t>
    </r>
  </si>
  <si>
    <t>FREE Gateway Marketing/Advertising</t>
  </si>
  <si>
    <t>e-Global Business Advantage</t>
  </si>
  <si>
    <t>Enter - Monthly Service Costs:</t>
  </si>
  <si>
    <t>Enter the Following Parameters:</t>
  </si>
  <si>
    <t>Select - Frequency of Payments:</t>
  </si>
  <si>
    <r>
      <t xml:space="preserve">Total Annual Payables - </t>
    </r>
    <r>
      <rPr>
        <b/>
        <sz val="9"/>
        <color rgb="FFC00000"/>
        <rFont val="Calibri"/>
        <family val="2"/>
        <scheme val="minor"/>
      </rPr>
      <t>All Payment Types</t>
    </r>
    <r>
      <rPr>
        <b/>
        <sz val="12"/>
        <color rgb="FFC00000"/>
        <rFont val="Calibri"/>
        <family val="2"/>
        <scheme val="minor"/>
      </rPr>
      <t>:</t>
    </r>
  </si>
  <si>
    <r>
      <t xml:space="preserve">Enter - Frequency of Pay </t>
    </r>
    <r>
      <rPr>
        <sz val="9"/>
        <color rgb="FF006600"/>
        <rFont val="Calibri"/>
        <family val="2"/>
        <scheme val="minor"/>
      </rPr>
      <t>(In days per Month)</t>
    </r>
    <r>
      <rPr>
        <b/>
        <sz val="11"/>
        <color rgb="FF006600"/>
        <rFont val="Calibri"/>
        <family val="2"/>
        <scheme val="minor"/>
      </rPr>
      <t>:</t>
    </r>
  </si>
  <si>
    <t>Summary - Wire Payments</t>
  </si>
  <si>
    <r>
      <t xml:space="preserve">e-Global </t>
    </r>
    <r>
      <rPr>
        <b/>
        <u/>
        <sz val="14"/>
        <rFont val="Calibri"/>
        <family val="2"/>
        <scheme val="minor"/>
      </rPr>
      <t>Business</t>
    </r>
    <r>
      <rPr>
        <b/>
        <sz val="14"/>
        <rFont val="Calibri"/>
        <family val="2"/>
        <scheme val="minor"/>
      </rPr>
      <t xml:space="preserve"> Advantage…</t>
    </r>
  </si>
  <si>
    <r>
      <t xml:space="preserve">•   </t>
    </r>
    <r>
      <rPr>
        <b/>
        <sz val="11"/>
        <rFont val="Calibri"/>
        <family val="2"/>
        <scheme val="minor"/>
      </rPr>
      <t>ABILITY TO LEVERAGE GATEWAY FUNDS TO YOUR BUSINESS ADVANTAGE!</t>
    </r>
  </si>
  <si>
    <r>
      <t xml:space="preserve">•   </t>
    </r>
    <r>
      <rPr>
        <b/>
        <sz val="11"/>
        <rFont val="Calibri"/>
        <family val="2"/>
        <scheme val="minor"/>
      </rPr>
      <t xml:space="preserve">GOOD FUNDS CASH TRANSACTIONS...IN SECONDS!  </t>
    </r>
    <r>
      <rPr>
        <sz val="11"/>
        <rFont val="Calibri"/>
        <family val="2"/>
        <scheme val="minor"/>
      </rPr>
      <t xml:space="preserve">NO wait time!  NO Charge-backs! </t>
    </r>
  </si>
  <si>
    <r>
      <t xml:space="preserve">•   </t>
    </r>
    <r>
      <rPr>
        <b/>
        <sz val="11"/>
        <rFont val="Calibri"/>
        <family val="2"/>
        <scheme val="minor"/>
      </rPr>
      <t xml:space="preserve">ELIMINATE UP-FRONT DEVELOPMENT &amp; RECURRING PREPAID CARD COSTS! </t>
    </r>
  </si>
  <si>
    <r>
      <t xml:space="preserve">•   </t>
    </r>
    <r>
      <rPr>
        <b/>
        <sz val="11"/>
        <rFont val="Calibri"/>
        <family val="2"/>
        <scheme val="minor"/>
      </rPr>
      <t>24/7 Customer Service in Multiple Languages!</t>
    </r>
  </si>
  <si>
    <r>
      <t xml:space="preserve">•    </t>
    </r>
    <r>
      <rPr>
        <b/>
        <sz val="11"/>
        <rFont val="Calibri"/>
        <family val="2"/>
        <scheme val="minor"/>
      </rPr>
      <t>COMPREHENSIVE ONLINE TRANSACTION MANAGEMENT, TRACKING &amp; REPORTING!</t>
    </r>
  </si>
  <si>
    <t>Cash, Checks, Money Orders, etc:</t>
  </si>
  <si>
    <t>Deliver to Bank</t>
  </si>
  <si>
    <t>Same as Per Item Card Cost</t>
  </si>
  <si>
    <t>CONCLUSION</t>
  </si>
  <si>
    <t>Delivery to Post Office</t>
  </si>
  <si>
    <t>Based on five (5) day week</t>
  </si>
  <si>
    <r>
      <t>Change Notifications</t>
    </r>
    <r>
      <rPr>
        <b/>
        <sz val="8"/>
        <color rgb="FFC00000"/>
        <rFont val="Verdana"/>
        <family val="2"/>
      </rPr>
      <t>**</t>
    </r>
  </si>
  <si>
    <r>
      <t xml:space="preserve">**  Change Notifications:  Cost applied </t>
    </r>
    <r>
      <rPr>
        <b/>
        <u/>
        <sz val="8"/>
        <color rgb="FFC00000"/>
        <rFont val="Calibri"/>
        <family val="2"/>
        <scheme val="minor"/>
      </rPr>
      <t>every time</t>
    </r>
    <r>
      <rPr>
        <b/>
        <sz val="8"/>
        <color rgb="FFC00000"/>
        <rFont val="Calibri"/>
        <family val="2"/>
        <scheme val="minor"/>
      </rPr>
      <t xml:space="preserve"> a Payee changes their form of ACH payment.</t>
    </r>
  </si>
  <si>
    <t xml:space="preserve">Receivable Assessment: </t>
  </si>
  <si>
    <r>
      <t xml:space="preserve">•   </t>
    </r>
    <r>
      <rPr>
        <b/>
        <sz val="11"/>
        <rFont val="Calibri"/>
        <family val="2"/>
        <scheme val="minor"/>
      </rPr>
      <t xml:space="preserve">IDENTITY THEFT PROTECTION: </t>
    </r>
    <r>
      <rPr>
        <sz val="11"/>
        <rFont val="Calibri"/>
        <family val="2"/>
        <scheme val="minor"/>
      </rPr>
      <t>Users (not Merchants) control their bank &amp; credit/debit card transactions.</t>
    </r>
  </si>
  <si>
    <t>COST ANALYSIS - RECAP</t>
  </si>
  <si>
    <t>AP &amp; AR Recap</t>
  </si>
  <si>
    <r>
      <t xml:space="preserve">Comprehensive Transaction Management, Tracking &amp; Reporting </t>
    </r>
    <r>
      <rPr>
        <sz val="12"/>
        <rFont val="Calibri"/>
        <family val="2"/>
        <scheme val="minor"/>
      </rPr>
      <t>provides your Sales Team (and Customers) with a tool for better management of their business,  income and expenses.</t>
    </r>
  </si>
  <si>
    <r>
      <t xml:space="preserve">•   </t>
    </r>
    <r>
      <rPr>
        <b/>
        <sz val="11"/>
        <rFont val="Calibri"/>
        <family val="2"/>
        <scheme val="minor"/>
      </rPr>
      <t xml:space="preserve">NO MIDDLEMEN.  Therefore, you pay NO funds collection, disbursement or settlement costs!  </t>
    </r>
  </si>
  <si>
    <r>
      <t xml:space="preserve">•   </t>
    </r>
    <r>
      <rPr>
        <b/>
        <sz val="11"/>
        <rFont val="Calibri"/>
        <family val="2"/>
        <scheme val="minor"/>
      </rPr>
      <t xml:space="preserve">RE-LOADABLE International Virtual &amp; Plastic Prepaid MasterCard </t>
    </r>
    <r>
      <rPr>
        <sz val="11"/>
        <rFont val="Calibri"/>
        <family val="2"/>
        <scheme val="minor"/>
      </rPr>
      <t>available via Gateway (optional).</t>
    </r>
  </si>
  <si>
    <r>
      <t xml:space="preserve">•   </t>
    </r>
    <r>
      <rPr>
        <b/>
        <sz val="11"/>
        <rFont val="Calibri"/>
        <family val="2"/>
        <scheme val="minor"/>
      </rPr>
      <t>24/7 Online &amp; Mobile Device/App access.</t>
    </r>
  </si>
  <si>
    <r>
      <t xml:space="preserve">•   </t>
    </r>
    <r>
      <rPr>
        <b/>
        <sz val="14"/>
        <color rgb="FF3B9C34"/>
        <rFont val="Calibri"/>
        <family val="2"/>
        <scheme val="minor"/>
      </rPr>
      <t xml:space="preserve">Greater Savings…FASTER PROFITS!   </t>
    </r>
  </si>
  <si>
    <r>
      <t xml:space="preserve">•   </t>
    </r>
    <r>
      <rPr>
        <b/>
        <sz val="11"/>
        <rFont val="Calibri"/>
        <family val="2"/>
        <scheme val="minor"/>
      </rPr>
      <t xml:space="preserve">EARN MONTHLY RESIDUALS </t>
    </r>
    <r>
      <rPr>
        <sz val="11"/>
        <rFont val="Calibri"/>
        <family val="2"/>
        <scheme val="minor"/>
      </rPr>
      <t xml:space="preserve">from loads, transfers and other Gateway transactions </t>
    </r>
    <r>
      <rPr>
        <sz val="9"/>
        <rFont val="Calibri"/>
        <family val="2"/>
        <scheme val="minor"/>
      </rPr>
      <t>(0ptional)</t>
    </r>
    <r>
      <rPr>
        <sz val="11"/>
        <rFont val="Calibri"/>
        <family val="2"/>
        <scheme val="minor"/>
      </rPr>
      <t>.</t>
    </r>
  </si>
  <si>
    <t>e-Global Payment Gateway (Model)</t>
  </si>
  <si>
    <t>Check Payment Analysis</t>
  </si>
  <si>
    <t>ACH Payment Analysis</t>
  </si>
  <si>
    <t>Payment Card Analysis</t>
  </si>
  <si>
    <t>Bank Wire Analysis</t>
  </si>
  <si>
    <t>Receivable Analysis</t>
  </si>
  <si>
    <t>Exponential Growth</t>
  </si>
  <si>
    <t xml:space="preserve">Close with Confidence  </t>
  </si>
  <si>
    <t>FREE Gateway Marketing &amp; Advertising</t>
  </si>
  <si>
    <t>Fire Up Your Sales Team</t>
  </si>
  <si>
    <t>Press Enter</t>
  </si>
  <si>
    <t>Total # of Cards:</t>
  </si>
  <si>
    <t>http://www.achdirect.com/resources/glossary.asp</t>
  </si>
  <si>
    <t xml:space="preserve">Authorization Requistions </t>
  </si>
  <si>
    <t>Avg. # of Payees</t>
  </si>
  <si>
    <t>ACH Services:</t>
  </si>
  <si>
    <t>File/Batch Settlements</t>
  </si>
  <si>
    <t xml:space="preserve">Other </t>
  </si>
  <si>
    <t>ACH Processing Costs:</t>
  </si>
  <si>
    <t>Manual Reconciliation**</t>
  </si>
  <si>
    <t>Enter the Following Parameters</t>
  </si>
  <si>
    <t>ACH/Direct Withdrawal:</t>
  </si>
  <si>
    <t>Assessment Fees</t>
  </si>
  <si>
    <t>Acquirer Fees</t>
  </si>
  <si>
    <t xml:space="preserve">Total Cost per Item - ACH </t>
  </si>
  <si>
    <t>Total Cost per Item - American Express:</t>
  </si>
  <si>
    <t>Per Transaction Fee</t>
  </si>
  <si>
    <t>% Paid by ACH:</t>
  </si>
  <si>
    <t>Total Requistion Cost:</t>
  </si>
  <si>
    <t>Total Initiation Cost:</t>
  </si>
  <si>
    <t>Payment Delivery Costs:</t>
  </si>
  <si>
    <t xml:space="preserve">       Recurring Service Cost:</t>
  </si>
  <si>
    <r>
      <rPr>
        <b/>
        <sz val="11"/>
        <color rgb="FFC00000"/>
        <rFont val="Calibri"/>
        <family val="2"/>
      </rPr>
      <t xml:space="preserve">Outsource-ACH per Payee </t>
    </r>
    <r>
      <rPr>
        <sz val="8"/>
        <color rgb="FFC00000"/>
        <rFont val="Verdana"/>
        <family val="2"/>
      </rPr>
      <t>(ADP, Paychex, etc.)</t>
    </r>
  </si>
  <si>
    <t xml:space="preserve"> Payment Delivery Costs:</t>
  </si>
  <si>
    <t>Batch Settlement Fees</t>
  </si>
  <si>
    <t>Total Processing Cost:</t>
  </si>
  <si>
    <t xml:space="preserve">         ACH Services</t>
  </si>
  <si>
    <t>ACH Direct Deposit:</t>
  </si>
  <si>
    <t xml:space="preserve">                   Administration, Reconciliation &amp; Reporting Costs:</t>
  </si>
  <si>
    <t>Misc. Payments - Cash, Checks, M.O, etc:</t>
  </si>
  <si>
    <t>Outsource-Payment Collection Service</t>
  </si>
  <si>
    <t>Total Costs per Item - Cash, Checks, M.O., etc.</t>
  </si>
  <si>
    <t xml:space="preserve">        Administration, Reconciliation &amp; Reporting Costs:</t>
  </si>
  <si>
    <t>Visa/MC/Discover - Capture &amp; Settlement Costs</t>
  </si>
  <si>
    <t>American Express - Capture &amp; Settlement Costs</t>
  </si>
  <si>
    <t>All Card Types - Administration, Reconciliation &amp; Reporting Costs:</t>
  </si>
  <si>
    <t>Applies to V/MC/Disc Effective Rate</t>
  </si>
  <si>
    <t>Applies to AmEx Effective Rate</t>
  </si>
  <si>
    <t>Must equal Total Payees</t>
  </si>
  <si>
    <t>Payee Verification:</t>
  </si>
  <si>
    <t>Visa/MC/Discover - Capture &amp; Settlement:</t>
  </si>
  <si>
    <r>
      <t xml:space="preserve">Prepare Payments for Reconciliation </t>
    </r>
    <r>
      <rPr>
        <sz val="8"/>
        <color theme="1"/>
        <rFont val="Calibri"/>
        <family val="2"/>
      </rPr>
      <t>(Open Envelopes, Sorting, etc.)**</t>
    </r>
  </si>
  <si>
    <t>If this line item is applicable...zero out any non-applicable line items.</t>
  </si>
  <si>
    <t>Payees per Payment Type:</t>
  </si>
  <si>
    <r>
      <rPr>
        <b/>
        <sz val="11"/>
        <color rgb="FFC00000"/>
        <rFont val="Calibri"/>
        <family val="2"/>
      </rPr>
      <t xml:space="preserve">Outsource-ACH per Payee </t>
    </r>
    <r>
      <rPr>
        <sz val="8"/>
        <color rgb="FFC00000"/>
        <rFont val="Calibri"/>
        <family val="2"/>
      </rPr>
      <t>(ADP, Paychex, etc.)</t>
    </r>
  </si>
  <si>
    <t>Incoming Wires:</t>
  </si>
  <si>
    <t>Incoming Wires</t>
  </si>
  <si>
    <t>Applies to Effective Rate of all card types</t>
  </si>
  <si>
    <t>Recap:  Accounts Payable/Receivable Delivery Costs</t>
  </si>
  <si>
    <r>
      <t>Once enrolled Users can send and receive payments directly to/from your company; and transfer funds to other gateway Users....</t>
    </r>
    <r>
      <rPr>
        <b/>
        <sz val="12"/>
        <rFont val="Calibri"/>
        <family val="2"/>
        <scheme val="minor"/>
      </rPr>
      <t>for up to 80% less than by traditional means.</t>
    </r>
    <r>
      <rPr>
        <sz val="12"/>
        <rFont val="Calibri"/>
        <family val="2"/>
        <scheme val="minor"/>
      </rPr>
      <t xml:space="preserve"> </t>
    </r>
  </si>
  <si>
    <t>Maximum Security:   Seven (7) Level Security Protection.</t>
  </si>
  <si>
    <t>Annual Payables - Payment Card Delivery Cost:</t>
  </si>
  <si>
    <t>Annual Payable Delivery Costs:</t>
  </si>
  <si>
    <t>Annual Receivable Delivery Costs:</t>
  </si>
  <si>
    <t>Annual AP/AR Delivery Costs per e-Global:</t>
  </si>
  <si>
    <t>Many of the hard and soft costs associated with sending and receiving funds are often overlooked, i.e. bank fees, administration, authorization, insurance, reconciliation, reporting, security, etc.</t>
  </si>
  <si>
    <t xml:space="preserve">Based on five (5) day week.  </t>
  </si>
  <si>
    <r>
      <t>Prepare ACH Requisitions</t>
    </r>
    <r>
      <rPr>
        <vertAlign val="superscript"/>
        <sz val="9"/>
        <color theme="1"/>
        <rFont val="Verdana"/>
        <family val="2"/>
      </rPr>
      <t>**</t>
    </r>
  </si>
  <si>
    <r>
      <t>Authorize ACH Requistions</t>
    </r>
    <r>
      <rPr>
        <vertAlign val="superscript"/>
        <sz val="9"/>
        <color theme="1"/>
        <rFont val="Verdana"/>
        <family val="2"/>
      </rPr>
      <t>**</t>
    </r>
  </si>
  <si>
    <r>
      <t>Prepare  Check Requisitions</t>
    </r>
    <r>
      <rPr>
        <vertAlign val="superscript"/>
        <sz val="9"/>
        <color theme="1"/>
        <rFont val="Verdana"/>
        <family val="2"/>
      </rPr>
      <t>**</t>
    </r>
  </si>
  <si>
    <t>Lost/Stolen Payments</t>
  </si>
  <si>
    <r>
      <t xml:space="preserve">•   </t>
    </r>
    <r>
      <rPr>
        <b/>
        <sz val="11"/>
        <rFont val="Calibri"/>
        <family val="2"/>
        <scheme val="minor"/>
      </rPr>
      <t xml:space="preserve">MULTIPLE LOAD &amp; OFF-LOAD OPTIONS: </t>
    </r>
    <r>
      <rPr>
        <sz val="11"/>
        <rFont val="Calibri"/>
        <family val="2"/>
        <scheme val="minor"/>
      </rPr>
      <t>Debit cards, bank accounts/wires, e-Wallets  and  1.2 million retail locations worldwide!</t>
    </r>
  </si>
  <si>
    <r>
      <t xml:space="preserve">•   </t>
    </r>
    <r>
      <rPr>
        <b/>
        <sz val="11"/>
        <rFont val="Calibri"/>
        <family val="2"/>
        <scheme val="minor"/>
      </rPr>
      <t>REDUCED Administration, postal, printing and other related payroll expenses.</t>
    </r>
  </si>
  <si>
    <r>
      <t xml:space="preserve">To determine your company's estimated accounts payable and receivable delivery costs...the following Cost Analysis' incorporated certain variables provided by your  company, i.e. Total Payees, Frequency of Payments,    % of Payees per Frequency, etc., </t>
    </r>
    <r>
      <rPr>
        <b/>
        <sz val="12"/>
        <color theme="1"/>
        <rFont val="Calibri"/>
        <family val="2"/>
      </rPr>
      <t>combined with minimum cost assumptions for applicable payment options.</t>
    </r>
    <r>
      <rPr>
        <sz val="12"/>
        <color theme="1"/>
        <rFont val="Calibri"/>
        <family val="2"/>
      </rPr>
      <t xml:space="preserve">  </t>
    </r>
  </si>
  <si>
    <r>
      <t xml:space="preserve">Store Statements/Cancelled Check </t>
    </r>
    <r>
      <rPr>
        <sz val="8"/>
        <color theme="1"/>
        <rFont val="Verdana"/>
        <family val="2"/>
      </rPr>
      <t>(Retain 7 Yrs.)</t>
    </r>
  </si>
  <si>
    <t>Accounts Payable &amp; Receivable Issuance &amp; Delivery Cost Models</t>
  </si>
  <si>
    <r>
      <rPr>
        <b/>
        <sz val="12"/>
        <color theme="1"/>
        <rFont val="Calibri"/>
        <family val="2"/>
        <scheme val="minor"/>
      </rPr>
      <t>Immediate Access to Funds:</t>
    </r>
    <r>
      <rPr>
        <sz val="12"/>
        <color theme="1"/>
        <rFont val="Calibri"/>
        <family val="2"/>
        <scheme val="minor"/>
      </rPr>
      <t xml:space="preserve">  Commissions, Payments, Transfers and Prepaid Card loads are </t>
    </r>
    <r>
      <rPr>
        <b/>
        <sz val="12"/>
        <color rgb="FFC00000"/>
        <rFont val="Calibri"/>
        <family val="2"/>
        <scheme val="minor"/>
      </rPr>
      <t>available in real time (seconds)</t>
    </r>
    <r>
      <rPr>
        <sz val="12"/>
        <color theme="1"/>
        <rFont val="Calibri"/>
        <family val="2"/>
        <scheme val="minor"/>
      </rPr>
      <t>.  Funds off-loaded to U.S bank accounts and debit/prepaid cards w/ routing numbers are available within 24-48  hours from receipt of funds from the company.</t>
    </r>
  </si>
  <si>
    <r>
      <t xml:space="preserve">Identity Theft Prevention:   </t>
    </r>
    <r>
      <rPr>
        <sz val="12"/>
        <rFont val="Calibri"/>
        <family val="2"/>
        <scheme val="minor"/>
      </rPr>
      <t xml:space="preserve">Users  have full  control  when inputting their personal and financial data.   Therefore they never have to worry about disclosure or breach of personal information. </t>
    </r>
  </si>
  <si>
    <r>
      <t>Contrary to popular belief, per independent research from companies that have studied the costs associated with payables and receivables...</t>
    </r>
    <r>
      <rPr>
        <b/>
        <sz val="12"/>
        <color theme="1"/>
        <rFont val="Calibri"/>
        <family val="2"/>
      </rPr>
      <t>including cash payments</t>
    </r>
    <r>
      <rPr>
        <sz val="12"/>
        <color theme="1"/>
        <rFont val="Calibri"/>
        <family val="2"/>
      </rPr>
      <t>...</t>
    </r>
    <r>
      <rPr>
        <b/>
        <sz val="12"/>
        <color theme="1"/>
        <rFont val="Calibri"/>
        <family val="2"/>
      </rPr>
      <t xml:space="preserve">your true costs typically range from $9.00 to $25.00 and even up to $50 or more per payment. </t>
    </r>
    <r>
      <rPr>
        <sz val="12"/>
        <color theme="1"/>
        <rFont val="Calibri"/>
        <family val="2"/>
      </rPr>
      <t xml:space="preserve"> </t>
    </r>
  </si>
  <si>
    <r>
      <t xml:space="preserve">To </t>
    </r>
    <r>
      <rPr>
        <b/>
        <sz val="12"/>
        <color theme="1"/>
        <rFont val="Calibri"/>
        <family val="2"/>
      </rPr>
      <t>"Reveal Your True Payable Delivery Costs"...</t>
    </r>
    <r>
      <rPr>
        <sz val="12"/>
        <color theme="1"/>
        <rFont val="Calibri"/>
        <family val="2"/>
      </rPr>
      <t xml:space="preserve">update the enclosed </t>
    </r>
    <r>
      <rPr>
        <b/>
        <sz val="12"/>
        <color theme="1"/>
        <rFont val="Calibri"/>
        <family val="2"/>
      </rPr>
      <t>Cost Analysis'</t>
    </r>
    <r>
      <rPr>
        <sz val="12"/>
        <color theme="1"/>
        <rFont val="Calibri"/>
        <family val="2"/>
      </rPr>
      <t xml:space="preserve"> with the </t>
    </r>
    <r>
      <rPr>
        <b/>
        <sz val="12"/>
        <color theme="1"/>
        <rFont val="Calibri"/>
        <family val="2"/>
      </rPr>
      <t>actual cost</t>
    </r>
    <r>
      <rPr>
        <sz val="12"/>
        <color theme="1"/>
        <rFont val="Calibri"/>
        <family val="2"/>
      </rPr>
      <t xml:space="preserve"> for each applicable payment option:</t>
    </r>
  </si>
  <si>
    <r>
      <rPr>
        <b/>
        <sz val="11"/>
        <color rgb="FFC00000"/>
        <rFont val="Calibri"/>
        <family val="2"/>
      </rPr>
      <t xml:space="preserve">Outsource-Check Cost per Payee </t>
    </r>
    <r>
      <rPr>
        <sz val="8"/>
        <color rgb="FFC00000"/>
        <rFont val="Verdana"/>
        <family val="2"/>
      </rPr>
      <t>(ADP, Paychex, etc.)</t>
    </r>
  </si>
  <si>
    <t>*** Postage:   http://dbcalc.usps.com/CalculatorSetPage.aspx</t>
  </si>
  <si>
    <r>
      <t xml:space="preserve">As a </t>
    </r>
    <r>
      <rPr>
        <b/>
        <sz val="12"/>
        <rFont val="Calibri"/>
        <family val="2"/>
        <scheme val="minor"/>
      </rPr>
      <t>“closed-loop” custom private gateway</t>
    </r>
    <r>
      <rPr>
        <sz val="12"/>
        <rFont val="Calibri"/>
        <family val="2"/>
        <scheme val="minor"/>
      </rPr>
      <t xml:space="preserve">, access to e-Global is granted exclusively </t>
    </r>
    <r>
      <rPr>
        <b/>
        <sz val="12"/>
        <rFont val="Calibri"/>
        <family val="2"/>
        <scheme val="minor"/>
      </rPr>
      <t>“by invitation only”</t>
    </r>
    <r>
      <rPr>
        <sz val="12"/>
        <rFont val="Calibri"/>
        <family val="2"/>
        <scheme val="minor"/>
      </rPr>
      <t xml:space="preserve">.  Invite your Sales Team, Distributors, Employees and Customers (collectively “Users") to </t>
    </r>
    <r>
      <rPr>
        <b/>
        <sz val="12"/>
        <rFont val="Calibri"/>
        <family val="2"/>
        <scheme val="minor"/>
      </rPr>
      <t xml:space="preserve">open a FREE e-Global Virtual Account via a custom link to your gateway.  </t>
    </r>
  </si>
  <si>
    <t>Prepare ACH Batch File</t>
  </si>
  <si>
    <r>
      <t xml:space="preserve">Total Annual Payable Delivery - </t>
    </r>
    <r>
      <rPr>
        <b/>
        <sz val="9"/>
        <color rgb="FFC00000"/>
        <rFont val="Calibri"/>
        <family val="2"/>
        <scheme val="minor"/>
      </rPr>
      <t>All Payment Types</t>
    </r>
    <r>
      <rPr>
        <b/>
        <sz val="12"/>
        <color rgb="FFC00000"/>
        <rFont val="Calibri"/>
        <family val="2"/>
        <scheme val="minor"/>
      </rPr>
      <t>:</t>
    </r>
  </si>
  <si>
    <t>Change Notifications</t>
  </si>
  <si>
    <t>Annual Payables - Check Payment Delivery Cost:</t>
  </si>
  <si>
    <t>Monthly Check Payment Delivery Cost:</t>
  </si>
  <si>
    <t>Monthly ACH Payment Delivery Cost:</t>
  </si>
  <si>
    <t>Annual Payables - ACH Payment Delivery Cost:</t>
  </si>
  <si>
    <t>Monthly Payment Card Delivery Cost:</t>
  </si>
  <si>
    <t>Monthly Wire Payment Cost:</t>
  </si>
  <si>
    <t>Annual Payables - Wire Payment Delivery Cost:</t>
  </si>
  <si>
    <t>Prepare Input for ACH Reconciliation</t>
  </si>
  <si>
    <r>
      <t>Check Payment Assessment</t>
    </r>
    <r>
      <rPr>
        <b/>
        <u/>
        <sz val="11"/>
        <color theme="1"/>
        <rFont val="Calibri"/>
        <family val="2"/>
        <scheme val="minor"/>
      </rPr>
      <t>*</t>
    </r>
    <r>
      <rPr>
        <b/>
        <u/>
        <sz val="14"/>
        <color theme="1"/>
        <rFont val="Calibri"/>
        <family val="2"/>
        <scheme val="minor"/>
      </rPr>
      <t xml:space="preserve">: </t>
    </r>
  </si>
  <si>
    <t>Select Frequency</t>
  </si>
  <si>
    <t>Deliver to Post Office</t>
  </si>
  <si>
    <t>Total Payees</t>
  </si>
  <si>
    <t>Cost Per Payee</t>
  </si>
  <si>
    <t>Total Processing Cost - All Card Types:</t>
  </si>
  <si>
    <t>Cost Per Check:</t>
  </si>
  <si>
    <t>Cost Per ACH:</t>
  </si>
  <si>
    <t>Cost Per Card:</t>
  </si>
  <si>
    <t>Cost Per Wire:</t>
  </si>
  <si>
    <t>Monthly</t>
  </si>
  <si>
    <t>Fire up your Sales Team!</t>
  </si>
  <si>
    <r>
      <t xml:space="preserve">Ice Breakers:  </t>
    </r>
    <r>
      <rPr>
        <sz val="12"/>
        <color rgb="FF171717"/>
        <rFont val="Calibri"/>
        <family val="2"/>
        <scheme val="minor"/>
      </rPr>
      <t xml:space="preserve">In addition to the benefits of coverage...offer customers the convenience and ease of use of the technology, easy payment options (including cash), optional prepaid MasterCards, and other gateway benefits.      </t>
    </r>
    <r>
      <rPr>
        <b/>
        <sz val="12"/>
        <color rgb="FFC00000"/>
        <rFont val="Calibri"/>
        <family val="2"/>
        <scheme val="minor"/>
      </rPr>
      <t xml:space="preserve">Plus low cost international funds transfers...as low as $1.50 per transaction! </t>
    </r>
  </si>
  <si>
    <t>Cost Analysis - Estimated Annual AP/AR Delivery Cost:</t>
  </si>
  <si>
    <t>Basis Points</t>
  </si>
  <si>
    <t>** CNP = Card Not Present</t>
  </si>
  <si>
    <r>
      <t xml:space="preserve">*** Note: </t>
    </r>
    <r>
      <rPr>
        <b/>
        <sz val="8"/>
        <color theme="1"/>
        <rFont val="Calibri"/>
        <family val="2"/>
        <scheme val="minor"/>
      </rPr>
      <t>"Cost of Labor"</t>
    </r>
    <r>
      <rPr>
        <sz val="8"/>
        <color theme="1"/>
        <rFont val="Calibri"/>
        <family val="2"/>
        <scheme val="minor"/>
      </rPr>
      <t xml:space="preserve"> calculations based on industry standards for </t>
    </r>
    <r>
      <rPr>
        <b/>
        <sz val="8"/>
        <color theme="1"/>
        <rFont val="Calibri"/>
        <family val="2"/>
        <scheme val="minor"/>
      </rPr>
      <t>per minute salaries</t>
    </r>
    <r>
      <rPr>
        <sz val="8"/>
        <color theme="1"/>
        <rFont val="Calibri"/>
        <family val="2"/>
        <scheme val="minor"/>
      </rPr>
      <t xml:space="preserve"> for clerical, supervisory and management positions:</t>
    </r>
  </si>
  <si>
    <t>* 3-Tier = Qualified, Mid-Qual &amp; Non-Qual Rates.  Enter Rate with highest number of transactions.</t>
  </si>
  <si>
    <t>Interchange Trans. Fee</t>
  </si>
  <si>
    <t>Interchange Plus Fee</t>
  </si>
  <si>
    <r>
      <t xml:space="preserve">Interchange Fee  </t>
    </r>
    <r>
      <rPr>
        <sz val="8"/>
        <color theme="1"/>
        <rFont val="Calibri"/>
        <family val="2"/>
      </rPr>
      <t>(Avg. Ticket x Basis Points)</t>
    </r>
  </si>
  <si>
    <t>Average Ticket/Sale Amount</t>
  </si>
  <si>
    <r>
      <rPr>
        <b/>
        <sz val="11"/>
        <color theme="1"/>
        <rFont val="Calibri"/>
        <family val="2"/>
      </rPr>
      <t xml:space="preserve">Capture Fee </t>
    </r>
    <r>
      <rPr>
        <sz val="11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 xml:space="preserve">(Avg. Ticket x Discount Rate) </t>
    </r>
    <r>
      <rPr>
        <sz val="11"/>
        <color theme="1"/>
        <rFont val="Calibri"/>
        <family val="2"/>
      </rPr>
      <t xml:space="preserve">                </t>
    </r>
  </si>
  <si>
    <t xml:space="preserve">       +    Interchange Plus</t>
  </si>
  <si>
    <t xml:space="preserve">        Misc. Processing  Fees</t>
  </si>
  <si>
    <t>Monthly Receivables Delivery Cost:</t>
  </si>
  <si>
    <t xml:space="preserve">                 Total Cost per Item - V/MC/Discover:</t>
  </si>
  <si>
    <r>
      <t xml:space="preserve">Discount Rate*  </t>
    </r>
    <r>
      <rPr>
        <sz val="8"/>
        <color theme="1"/>
        <rFont val="Calibri"/>
        <family val="2"/>
        <scheme val="minor"/>
      </rPr>
      <t xml:space="preserve">(3-Tier - Enter Rate w/ highest # of trans. -or- Avg. Interchange Rate) </t>
    </r>
  </si>
  <si>
    <t>CNP**/Internet Fees</t>
  </si>
  <si>
    <t>Average Ticket</t>
  </si>
  <si>
    <t xml:space="preserve">Discount Rate                    </t>
  </si>
  <si>
    <r>
      <rPr>
        <b/>
        <sz val="11"/>
        <color theme="1"/>
        <rFont val="Calibri"/>
        <family val="2"/>
      </rPr>
      <t xml:space="preserve">Capture Fee </t>
    </r>
    <r>
      <rPr>
        <sz val="11"/>
        <color theme="1"/>
        <rFont val="Calibri"/>
        <family val="2"/>
      </rPr>
      <t xml:space="preserve">  </t>
    </r>
    <r>
      <rPr>
        <sz val="8"/>
        <color theme="1"/>
        <rFont val="Calibri"/>
        <family val="2"/>
      </rPr>
      <t xml:space="preserve">(Avg. Ticket x Discount Rate) </t>
    </r>
    <r>
      <rPr>
        <sz val="11"/>
        <color theme="1"/>
        <rFont val="Calibri"/>
        <family val="2"/>
      </rPr>
      <t xml:space="preserve">                </t>
    </r>
  </si>
  <si>
    <t>Total Annual AP/AR Delivery Costs:</t>
  </si>
  <si>
    <r>
      <t>Prepare ACH Requisitions</t>
    </r>
    <r>
      <rPr>
        <vertAlign val="superscript"/>
        <sz val="9"/>
        <color theme="1"/>
        <rFont val="Verdana"/>
        <family val="2"/>
      </rPr>
      <t>***</t>
    </r>
  </si>
  <si>
    <r>
      <t>Authorize ACH Requistions</t>
    </r>
    <r>
      <rPr>
        <vertAlign val="superscript"/>
        <sz val="9"/>
        <color theme="1"/>
        <rFont val="Verdana"/>
        <family val="2"/>
      </rPr>
      <t>***</t>
    </r>
  </si>
  <si>
    <t>Manual Reconciliation***</t>
  </si>
  <si>
    <t>Change Notification****</t>
  </si>
  <si>
    <r>
      <t>Visa/MC/Discover - Effective Rate</t>
    </r>
    <r>
      <rPr>
        <b/>
        <sz val="8"/>
        <color theme="1" tint="0.499984740745262"/>
        <rFont val="Calibri"/>
        <family val="2"/>
        <scheme val="minor"/>
      </rPr>
      <t>*****</t>
    </r>
    <r>
      <rPr>
        <b/>
        <sz val="11"/>
        <color theme="1" tint="0.499984740745262"/>
        <rFont val="Calibri"/>
        <family val="2"/>
        <scheme val="minor"/>
      </rPr>
      <t xml:space="preserve">: </t>
    </r>
  </si>
  <si>
    <r>
      <t>American Express - Effective Rate</t>
    </r>
    <r>
      <rPr>
        <b/>
        <sz val="8"/>
        <color theme="1" tint="0.499984740745262"/>
        <rFont val="Calibri"/>
        <family val="2"/>
        <scheme val="minor"/>
      </rPr>
      <t>*****</t>
    </r>
    <r>
      <rPr>
        <b/>
        <sz val="11"/>
        <color theme="1" tint="0.499984740745262"/>
        <rFont val="Calibri"/>
        <family val="2"/>
        <scheme val="minor"/>
      </rPr>
      <t xml:space="preserve">: </t>
    </r>
  </si>
  <si>
    <r>
      <t xml:space="preserve">•   </t>
    </r>
    <r>
      <rPr>
        <b/>
        <sz val="11"/>
        <rFont val="Calibri"/>
        <family val="2"/>
        <scheme val="minor"/>
      </rPr>
      <t xml:space="preserve">ALL FUNDS loaded onto the Gateway are deposited directly into YOUR designated business accounts! </t>
    </r>
  </si>
  <si>
    <t xml:space="preserve">     •  TOTAL CONTROL!  You create all transaction limits &amp; pricing  schedules;        </t>
  </si>
  <si>
    <r>
      <rPr>
        <sz val="12"/>
        <rFont val="Arial"/>
        <family val="2"/>
      </rPr>
      <t xml:space="preserve">•   </t>
    </r>
    <r>
      <rPr>
        <b/>
        <sz val="12"/>
        <rFont val="Calibri"/>
        <family val="2"/>
        <scheme val="minor"/>
      </rPr>
      <t>0.00% AP/AR PROCESSING COSTS!</t>
    </r>
    <r>
      <rPr>
        <b/>
        <sz val="14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>Nominal Fixed Rate Transactions...</t>
    </r>
    <r>
      <rPr>
        <b/>
        <i/>
        <sz val="11"/>
        <rFont val="Calibri"/>
        <family val="2"/>
        <scheme val="minor"/>
      </rPr>
      <t xml:space="preserve">PAID BY  END-USERS!  </t>
    </r>
  </si>
  <si>
    <t>Prepared for:  Live Study - MLM Company</t>
  </si>
  <si>
    <t xml:space="preserve"> e-global.yourcompanyname.com</t>
  </si>
  <si>
    <t>e-global.yourcompanyname.com</t>
  </si>
  <si>
    <r>
      <t xml:space="preserve">Online &amp; Mobile Access:  </t>
    </r>
    <r>
      <rPr>
        <sz val="12"/>
        <rFont val="Calibri"/>
        <family val="2"/>
        <scheme val="minor"/>
      </rPr>
      <t xml:space="preserve">No matter where they are...with an internet or mobile connection, Users can access e-Global to make or receive payments and transfer/off-load funds.   </t>
    </r>
    <r>
      <rPr>
        <b/>
        <sz val="12"/>
        <rFont val="Calibri"/>
        <family val="2"/>
        <scheme val="minor"/>
      </rPr>
      <t>Auto-invoicing and Recurring payment options also available.</t>
    </r>
  </si>
  <si>
    <r>
      <t xml:space="preserve">Multiple Payment Options:  </t>
    </r>
    <r>
      <rPr>
        <sz val="12"/>
        <rFont val="Calibri"/>
        <family val="2"/>
        <scheme val="minor"/>
      </rPr>
      <t xml:space="preserve">e-Global allows Users to load money into their virtual accounts from their credit/debit card, bank accounts via ACH &amp; EFT, via bank wire or load </t>
    </r>
    <r>
      <rPr>
        <b/>
        <u/>
        <sz val="12"/>
        <rFont val="Calibri"/>
        <family val="2"/>
        <scheme val="minor"/>
      </rPr>
      <t xml:space="preserve">cash </t>
    </r>
    <r>
      <rPr>
        <sz val="12"/>
        <rFont val="Calibri"/>
        <family val="2"/>
        <scheme val="minor"/>
      </rPr>
      <t xml:space="preserve">at over 10+ million prepaid locations worldwide.                        </t>
    </r>
    <r>
      <rPr>
        <b/>
        <sz val="12"/>
        <rFont val="Calibri"/>
        <family val="2"/>
        <scheme val="minor"/>
      </rPr>
      <t/>
    </r>
  </si>
  <si>
    <t xml:space="preserve"> alternate payment options as needed...at NO cost to the company! </t>
  </si>
  <si>
    <r>
      <rPr>
        <b/>
        <sz val="12"/>
        <rFont val="Calibri"/>
        <family val="2"/>
        <scheme val="minor"/>
      </rPr>
      <t xml:space="preserve">Choice &amp; Convenience: </t>
    </r>
    <r>
      <rPr>
        <sz val="12"/>
        <rFont val="Calibri"/>
        <family val="2"/>
        <scheme val="minor"/>
      </rPr>
      <t xml:space="preserve"> As financial circumstances change...Users can easily update their payment options or select</t>
    </r>
  </si>
  <si>
    <r>
      <t xml:space="preserve">Multiple Payment Options:  </t>
    </r>
    <r>
      <rPr>
        <sz val="12"/>
        <rFont val="Calibri"/>
        <family val="2"/>
        <scheme val="minor"/>
      </rPr>
      <t xml:space="preserve">e-Global allows Users to manage and off-load their commission payments and transfers via bank account, debit card, bank wire or load fund to a Prepaid Mastercard to shop, pay bills etc.                       </t>
    </r>
    <r>
      <rPr>
        <sz val="12"/>
        <rFont val="Calibri"/>
        <family val="2"/>
        <scheme val="minor"/>
      </rPr>
      <t xml:space="preserve"> </t>
    </r>
  </si>
  <si>
    <t xml:space="preserve">select alternate options as needed...at NO cost to the company! </t>
  </si>
  <si>
    <r>
      <rPr>
        <b/>
        <sz val="12"/>
        <rFont val="Calibri"/>
        <family val="2"/>
        <scheme val="minor"/>
      </rPr>
      <t xml:space="preserve">Choice &amp; Convenience:  </t>
    </r>
    <r>
      <rPr>
        <sz val="12"/>
        <rFont val="Calibri"/>
        <family val="2"/>
        <scheme val="minor"/>
      </rPr>
      <t xml:space="preserve">When financial circumstances change...Users can easily update their off-load options or </t>
    </r>
  </si>
  <si>
    <t xml:space="preserve"> Prepared for:  Live Study - MLM Company</t>
  </si>
  <si>
    <t xml:space="preserve">  e-global.yourcompanyname.com</t>
  </si>
  <si>
    <r>
      <t xml:space="preserve">•   </t>
    </r>
    <r>
      <rPr>
        <b/>
        <sz val="11"/>
        <rFont val="Calibri"/>
        <family val="2"/>
        <scheme val="minor"/>
      </rPr>
      <t xml:space="preserve">PEACE OF MIND:  </t>
    </r>
    <r>
      <rPr>
        <sz val="11"/>
        <rFont val="Calibri"/>
        <family val="2"/>
        <scheme val="minor"/>
      </rPr>
      <t>Secure, Reliable and Accurate processing!  Authentication via digital certificates ensuring the highest level</t>
    </r>
  </si>
  <si>
    <t xml:space="preserve">            of encryption currently available.</t>
  </si>
  <si>
    <t xml:space="preserve">Per CFO  J. Robinson </t>
  </si>
  <si>
    <t xml:space="preserve">Per  CFO J. Robinson </t>
  </si>
  <si>
    <t xml:space="preserve">Per CFO J. Robinson </t>
  </si>
  <si>
    <t>Per CFO J. Robinson</t>
  </si>
  <si>
    <t xml:space="preserve"> Per CFO J. Robinson</t>
  </si>
  <si>
    <t xml:space="preserve"> Per J. Robinson.  120,000 transactions annually </t>
  </si>
  <si>
    <t>Per J. Robinson.  Based on 85% Participation</t>
  </si>
  <si>
    <t>Accounts Payable &amp; Receivable Delivery Costs:</t>
  </si>
  <si>
    <r>
      <t xml:space="preserve">Upon completion of all applicable Analysis', access the tab </t>
    </r>
    <r>
      <rPr>
        <b/>
        <sz val="12"/>
        <color theme="1"/>
        <rFont val="Calibri"/>
        <family val="2"/>
      </rPr>
      <t>"AR &amp; AP Recap"</t>
    </r>
    <r>
      <rPr>
        <sz val="12"/>
        <color theme="1"/>
        <rFont val="Calibri"/>
        <family val="2"/>
      </rPr>
      <t xml:space="preserve"> to reveal your company's </t>
    </r>
    <r>
      <rPr>
        <b/>
        <sz val="12"/>
        <color theme="1"/>
        <rFont val="Calibri"/>
        <family val="2"/>
      </rPr>
      <t>True AP/AR Delivery Costs</t>
    </r>
    <r>
      <rPr>
        <sz val="12"/>
        <color theme="1"/>
        <rFont val="Calibri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</si>
</sst>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  <numFmt numFmtId="167" formatCode="_(&quot;$&quot;* #,##0_);_(&quot;$&quot;* \(#,##0\);_(&quot;$&quot;* &quot;-&quot;??_);_(@_)"/>
    <numFmt numFmtId="168" formatCode="&quot;$&quot;#,##0.000"/>
    <numFmt numFmtId="169" formatCode="#,##0.000"/>
    <numFmt numFmtId="170" formatCode="0.0%"/>
  </numFmts>
  <fonts count="9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rgb="FF003366"/>
      <name val="Arial"/>
      <family val="2"/>
    </font>
    <font>
      <b/>
      <sz val="10"/>
      <color rgb="FF003366"/>
      <name val="Arial"/>
      <family val="2"/>
    </font>
    <font>
      <b/>
      <sz val="10"/>
      <color theme="1"/>
      <name val="Verdana"/>
      <family val="2"/>
    </font>
    <font>
      <sz val="8"/>
      <color theme="1"/>
      <name val="Verdana"/>
      <family val="2"/>
    </font>
    <font>
      <b/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sz val="9"/>
      <color theme="1"/>
      <name val="Calibri"/>
      <family val="2"/>
      <scheme val="minor"/>
    </font>
    <font>
      <sz val="12"/>
      <color rgb="FF006600"/>
      <name val="Calibri"/>
      <family val="2"/>
      <scheme val="minor"/>
    </font>
    <font>
      <b/>
      <sz val="14"/>
      <color rgb="FF006600"/>
      <name val="Calibri"/>
      <family val="2"/>
      <scheme val="minor"/>
    </font>
    <font>
      <vertAlign val="superscript"/>
      <sz val="9"/>
      <color theme="1"/>
      <name val="Verdana"/>
      <family val="2"/>
    </font>
    <font>
      <b/>
      <sz val="10"/>
      <color theme="0" tint="-0.499984740745262"/>
      <name val="Verdana"/>
      <family val="2"/>
    </font>
    <font>
      <sz val="11"/>
      <color theme="1"/>
      <name val="Baskerville Old Face"/>
      <family val="1"/>
    </font>
    <font>
      <b/>
      <sz val="10"/>
      <color rgb="FF003366"/>
      <name val="Baskerville Old Face"/>
      <family val="1"/>
    </font>
    <font>
      <b/>
      <sz val="11"/>
      <color theme="1"/>
      <name val="Calibri"/>
      <family val="2"/>
    </font>
    <font>
      <b/>
      <sz val="12"/>
      <color rgb="FF006600"/>
      <name val="Calibri"/>
      <family val="2"/>
      <scheme val="minor"/>
    </font>
    <font>
      <b/>
      <sz val="10"/>
      <name val="Arial"/>
      <family val="2"/>
    </font>
    <font>
      <u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name val="Verdana"/>
      <family val="2"/>
    </font>
    <font>
      <b/>
      <sz val="16"/>
      <color rgb="FF006600"/>
      <name val="Calibri"/>
      <family val="2"/>
      <scheme val="minor"/>
    </font>
    <font>
      <sz val="9"/>
      <color theme="1"/>
      <name val="Calibri"/>
      <family val="2"/>
    </font>
    <font>
      <b/>
      <sz val="12"/>
      <name val="Calibri"/>
      <family val="2"/>
      <scheme val="minor"/>
    </font>
    <font>
      <sz val="11"/>
      <color rgb="FF666666"/>
      <name val="Default -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rgb="FF171717"/>
      <name val="Calibri"/>
      <family val="2"/>
      <scheme val="minor"/>
    </font>
    <font>
      <b/>
      <u/>
      <sz val="12"/>
      <name val="Calibri"/>
      <family val="2"/>
      <scheme val="minor"/>
    </font>
    <font>
      <b/>
      <sz val="8"/>
      <color theme="1"/>
      <name val="Verdana"/>
      <family val="2"/>
    </font>
    <font>
      <b/>
      <sz val="12"/>
      <color rgb="FF171717"/>
      <name val="Calibri"/>
      <family val="2"/>
      <scheme val="minor"/>
    </font>
    <font>
      <b/>
      <sz val="14"/>
      <color rgb="FFC00000"/>
      <name val="Calibri"/>
      <family val="2"/>
    </font>
    <font>
      <b/>
      <sz val="11"/>
      <color rgb="FF006600"/>
      <name val="Calibri"/>
      <family val="2"/>
      <scheme val="minor"/>
    </font>
    <font>
      <sz val="9"/>
      <color rgb="FF006600"/>
      <name val="Calibri"/>
      <family val="2"/>
      <scheme val="minor"/>
    </font>
    <font>
      <b/>
      <sz val="10"/>
      <color rgb="FF006600"/>
      <name val="Verdana"/>
      <family val="2"/>
    </font>
    <font>
      <b/>
      <sz val="12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0"/>
      <color rgb="FFC00000"/>
      <name val="Verdana"/>
      <family val="2"/>
    </font>
    <font>
      <b/>
      <sz val="11"/>
      <color rgb="FFC00000"/>
      <name val="Calibri"/>
      <family val="2"/>
    </font>
    <font>
      <sz val="8"/>
      <color rgb="FFC00000"/>
      <name val="Verdana"/>
      <family val="2"/>
    </font>
    <font>
      <b/>
      <sz val="8"/>
      <color rgb="FFC00000"/>
      <name val="Calibri"/>
      <family val="2"/>
      <scheme val="minor"/>
    </font>
    <font>
      <sz val="11"/>
      <name val="Arial"/>
      <family val="2"/>
    </font>
    <font>
      <b/>
      <i/>
      <sz val="11"/>
      <name val="Calibri"/>
      <family val="2"/>
      <scheme val="minor"/>
    </font>
    <font>
      <b/>
      <sz val="8"/>
      <color rgb="FFC00000"/>
      <name val="Verdana"/>
      <family val="2"/>
    </font>
    <font>
      <sz val="8"/>
      <color rgb="FFC00000"/>
      <name val="Calibri"/>
      <family val="2"/>
      <scheme val="minor"/>
    </font>
    <font>
      <b/>
      <u/>
      <sz val="8"/>
      <color rgb="FFC00000"/>
      <name val="Calibri"/>
      <family val="2"/>
      <scheme val="minor"/>
    </font>
    <font>
      <sz val="14"/>
      <color theme="1"/>
      <name val="Arial"/>
      <family val="2"/>
    </font>
    <font>
      <b/>
      <sz val="14"/>
      <color rgb="FF3B9C34"/>
      <name val="Calibri"/>
      <family val="2"/>
      <scheme val="minor"/>
    </font>
    <font>
      <sz val="11"/>
      <color rgb="FF006600"/>
      <name val="Calibri"/>
      <family val="2"/>
      <scheme val="minor"/>
    </font>
    <font>
      <b/>
      <sz val="8"/>
      <color rgb="FF006600"/>
      <name val="Calibri"/>
      <family val="2"/>
      <scheme val="minor"/>
    </font>
    <font>
      <b/>
      <sz val="8"/>
      <color rgb="FF006600"/>
      <name val="Verdana"/>
      <family val="2"/>
    </font>
    <font>
      <sz val="10"/>
      <color rgb="FF006600"/>
      <name val="Verdana"/>
      <family val="2"/>
    </font>
    <font>
      <sz val="8"/>
      <color rgb="FF006600"/>
      <name val="Calibri"/>
      <family val="2"/>
      <scheme val="minor"/>
    </font>
    <font>
      <sz val="12"/>
      <name val="Arial"/>
      <family val="2"/>
    </font>
    <font>
      <sz val="14"/>
      <name val="Arial"/>
      <family val="2"/>
    </font>
    <font>
      <sz val="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sz val="8"/>
      <color theme="1"/>
      <name val="Calibri"/>
      <family val="2"/>
    </font>
    <font>
      <b/>
      <sz val="10"/>
      <color rgb="FFC00000"/>
      <name val="Calibri"/>
      <family val="2"/>
    </font>
    <font>
      <sz val="8"/>
      <color rgb="FFC00000"/>
      <name val="Calibri"/>
      <family val="2"/>
    </font>
    <font>
      <b/>
      <sz val="9"/>
      <color rgb="FFC00000"/>
      <name val="Verdana"/>
      <family val="2"/>
    </font>
    <font>
      <b/>
      <i/>
      <sz val="12"/>
      <color rgb="FFC00000"/>
      <name val="Verdana"/>
      <family val="2"/>
    </font>
    <font>
      <b/>
      <i/>
      <sz val="12"/>
      <name val="Verdana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Verdana"/>
      <family val="2"/>
    </font>
    <font>
      <b/>
      <sz val="11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sz val="12"/>
      <name val="Calibri"/>
      <family val="2"/>
    </font>
    <font>
      <b/>
      <sz val="11"/>
      <color rgb="FF006600"/>
      <name val="Calibri"/>
      <family val="2"/>
    </font>
    <font>
      <b/>
      <sz val="12"/>
      <color rgb="FF006600"/>
      <name val="Calibri"/>
      <family val="2"/>
    </font>
    <font>
      <sz val="11"/>
      <color theme="4" tint="-0.499984740745262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4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459">
    <xf numFmtId="0" fontId="0" fillId="0" borderId="0" xfId="0"/>
    <xf numFmtId="0" fontId="0" fillId="0" borderId="0" xfId="0" applyFill="1"/>
    <xf numFmtId="4" fontId="0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164" fontId="3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 wrapText="1"/>
    </xf>
    <xf numFmtId="164" fontId="3" fillId="0" borderId="0" xfId="0" applyNumberFormat="1" applyFont="1" applyFill="1" applyBorder="1" applyAlignment="1">
      <alignment horizontal="right" vertical="center" wrapText="1"/>
    </xf>
    <xf numFmtId="164" fontId="1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/>
    </xf>
    <xf numFmtId="0" fontId="11" fillId="0" borderId="0" xfId="0" applyFont="1"/>
    <xf numFmtId="165" fontId="1" fillId="3" borderId="3" xfId="1" applyNumberFormat="1" applyFont="1" applyFill="1" applyBorder="1" applyAlignment="1" applyProtection="1">
      <alignment horizontal="right" vertical="center"/>
    </xf>
    <xf numFmtId="164" fontId="1" fillId="3" borderId="3" xfId="0" applyNumberFormat="1" applyFont="1" applyFill="1" applyBorder="1" applyAlignment="1" applyProtection="1">
      <alignment horizontal="right" vertical="center"/>
    </xf>
    <xf numFmtId="164" fontId="17" fillId="3" borderId="11" xfId="0" applyNumberFormat="1" applyFont="1" applyFill="1" applyBorder="1" applyAlignment="1" applyProtection="1">
      <alignment vertical="center"/>
    </xf>
    <xf numFmtId="166" fontId="1" fillId="3" borderId="3" xfId="0" applyNumberFormat="1" applyFont="1" applyFill="1" applyBorder="1" applyAlignment="1" applyProtection="1">
      <alignment vertical="center"/>
    </xf>
    <xf numFmtId="3" fontId="1" fillId="3" borderId="3" xfId="0" applyNumberFormat="1" applyFont="1" applyFill="1" applyBorder="1" applyAlignment="1" applyProtection="1">
      <alignment vertical="center"/>
    </xf>
    <xf numFmtId="0" fontId="0" fillId="0" borderId="0" xfId="0" applyProtection="1"/>
    <xf numFmtId="0" fontId="0" fillId="0" borderId="0" xfId="0" applyFill="1" applyBorder="1" applyProtection="1"/>
    <xf numFmtId="0" fontId="8" fillId="0" borderId="0" xfId="0" applyFont="1" applyProtection="1"/>
    <xf numFmtId="0" fontId="1" fillId="0" borderId="0" xfId="0" applyFont="1" applyAlignment="1" applyProtection="1">
      <alignment horizontal="center"/>
    </xf>
    <xf numFmtId="0" fontId="33" fillId="0" borderId="0" xfId="0" applyFont="1" applyProtection="1"/>
    <xf numFmtId="0" fontId="1" fillId="0" borderId="0" xfId="0" applyFont="1" applyProtection="1"/>
    <xf numFmtId="0" fontId="13" fillId="0" borderId="0" xfId="0" applyFont="1" applyAlignment="1" applyProtection="1">
      <alignment vertical="center"/>
    </xf>
    <xf numFmtId="0" fontId="1" fillId="0" borderId="0" xfId="0" applyFont="1" applyFill="1" applyBorder="1" applyProtection="1"/>
    <xf numFmtId="0" fontId="3" fillId="2" borderId="0" xfId="0" applyFont="1" applyFill="1" applyAlignment="1" applyProtection="1">
      <alignment vertical="center" wrapText="1"/>
    </xf>
    <xf numFmtId="0" fontId="3" fillId="2" borderId="0" xfId="0" applyFont="1" applyFill="1" applyAlignment="1" applyProtection="1">
      <alignment vertical="top" wrapText="1"/>
    </xf>
    <xf numFmtId="164" fontId="3" fillId="2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horizontal="right" vertical="center"/>
    </xf>
    <xf numFmtId="0" fontId="3" fillId="0" borderId="0" xfId="0" applyFont="1" applyFill="1" applyBorder="1" applyAlignment="1" applyProtection="1">
      <alignment vertical="center" wrapText="1"/>
    </xf>
    <xf numFmtId="0" fontId="1" fillId="0" borderId="0" xfId="0" applyFont="1" applyAlignment="1" applyProtection="1"/>
    <xf numFmtId="0" fontId="4" fillId="2" borderId="0" xfId="0" applyFont="1" applyFill="1" applyAlignment="1" applyProtection="1">
      <alignment wrapText="1"/>
    </xf>
    <xf numFmtId="0" fontId="5" fillId="2" borderId="0" xfId="0" applyFont="1" applyFill="1" applyAlignment="1" applyProtection="1">
      <alignment wrapText="1"/>
    </xf>
    <xf numFmtId="164" fontId="0" fillId="2" borderId="0" xfId="0" applyNumberFormat="1" applyFill="1" applyProtection="1"/>
    <xf numFmtId="0" fontId="1" fillId="0" borderId="0" xfId="0" applyFont="1" applyFill="1" applyProtection="1"/>
    <xf numFmtId="0" fontId="0" fillId="0" borderId="0" xfId="0" applyAlignment="1" applyProtection="1">
      <alignment vertical="center"/>
    </xf>
    <xf numFmtId="0" fontId="27" fillId="2" borderId="0" xfId="0" applyFont="1" applyFill="1" applyAlignment="1" applyProtection="1">
      <alignment vertical="center" wrapText="1"/>
    </xf>
    <xf numFmtId="0" fontId="8" fillId="0" borderId="0" xfId="0" applyFont="1" applyFill="1" applyBorder="1" applyProtection="1"/>
    <xf numFmtId="0" fontId="22" fillId="2" borderId="0" xfId="0" applyFont="1" applyFill="1" applyAlignment="1" applyProtection="1">
      <alignment vertical="center" wrapText="1"/>
    </xf>
    <xf numFmtId="0" fontId="0" fillId="0" borderId="0" xfId="0" applyFill="1" applyBorder="1" applyAlignment="1" applyProtection="1">
      <alignment horizontal="right" vertical="center"/>
    </xf>
    <xf numFmtId="4" fontId="1" fillId="0" borderId="6" xfId="0" applyNumberFormat="1" applyFont="1" applyFill="1" applyBorder="1" applyAlignment="1" applyProtection="1">
      <alignment horizontal="left" vertical="center"/>
    </xf>
    <xf numFmtId="0" fontId="22" fillId="0" borderId="0" xfId="0" applyFont="1" applyAlignment="1" applyProtection="1"/>
    <xf numFmtId="0" fontId="20" fillId="0" borderId="0" xfId="0" applyFont="1" applyAlignment="1" applyProtection="1">
      <alignment vertical="center"/>
    </xf>
    <xf numFmtId="0" fontId="21" fillId="2" borderId="0" xfId="0" applyFont="1" applyFill="1" applyAlignment="1" applyProtection="1">
      <alignment vertical="center" wrapText="1"/>
    </xf>
    <xf numFmtId="0" fontId="5" fillId="2" borderId="0" xfId="0" applyFont="1" applyFill="1" applyAlignment="1" applyProtection="1">
      <alignment vertical="center" wrapText="1"/>
    </xf>
    <xf numFmtId="164" fontId="0" fillId="2" borderId="0" xfId="0" applyNumberFormat="1" applyFill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</xf>
    <xf numFmtId="164" fontId="3" fillId="2" borderId="0" xfId="0" applyNumberFormat="1" applyFont="1" applyFill="1" applyAlignment="1" applyProtection="1">
      <alignment horizontal="right" wrapText="1"/>
    </xf>
    <xf numFmtId="164" fontId="3" fillId="2" borderId="0" xfId="0" applyNumberFormat="1" applyFont="1" applyFill="1" applyBorder="1" applyAlignment="1" applyProtection="1">
      <alignment vertical="center" wrapText="1"/>
    </xf>
    <xf numFmtId="164" fontId="3" fillId="2" borderId="0" xfId="0" applyNumberFormat="1" applyFont="1" applyFill="1" applyAlignment="1" applyProtection="1">
      <alignment horizontal="right" vertical="center" wrapText="1"/>
    </xf>
    <xf numFmtId="0" fontId="0" fillId="0" borderId="3" xfId="0" applyFill="1" applyBorder="1" applyProtection="1"/>
    <xf numFmtId="164" fontId="1" fillId="0" borderId="1" xfId="0" applyNumberFormat="1" applyFont="1" applyFill="1" applyBorder="1" applyAlignment="1" applyProtection="1">
      <alignment horizontal="right"/>
    </xf>
    <xf numFmtId="164" fontId="1" fillId="0" borderId="0" xfId="0" applyNumberFormat="1" applyFont="1" applyFill="1" applyBorder="1" applyAlignment="1" applyProtection="1">
      <alignment horizontal="right"/>
    </xf>
    <xf numFmtId="4" fontId="1" fillId="0" borderId="0" xfId="0" applyNumberFormat="1" applyFont="1" applyFill="1" applyBorder="1" applyAlignment="1" applyProtection="1">
      <alignment horizontal="left"/>
    </xf>
    <xf numFmtId="0" fontId="19" fillId="3" borderId="1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/>
    </xf>
    <xf numFmtId="0" fontId="1" fillId="3" borderId="4" xfId="0" applyFont="1" applyFill="1" applyBorder="1" applyAlignment="1" applyProtection="1">
      <alignment vertical="center"/>
    </xf>
    <xf numFmtId="0" fontId="0" fillId="0" borderId="0" xfId="0" applyBorder="1" applyProtection="1"/>
    <xf numFmtId="0" fontId="1" fillId="3" borderId="0" xfId="0" applyFont="1" applyFill="1" applyBorder="1" applyAlignment="1" applyProtection="1">
      <alignment vertical="center"/>
    </xf>
    <xf numFmtId="0" fontId="1" fillId="3" borderId="9" xfId="0" applyFont="1" applyFill="1" applyBorder="1" applyAlignment="1" applyProtection="1">
      <alignment vertical="center"/>
    </xf>
    <xf numFmtId="164" fontId="1" fillId="3" borderId="0" xfId="0" applyNumberFormat="1" applyFont="1" applyFill="1" applyBorder="1" applyAlignment="1" applyProtection="1">
      <alignment horizontal="right" vertical="center"/>
    </xf>
    <xf numFmtId="0" fontId="1" fillId="3" borderId="0" xfId="0" applyFont="1" applyFill="1" applyBorder="1" applyAlignment="1" applyProtection="1">
      <alignment horizontal="right" vertical="center"/>
    </xf>
    <xf numFmtId="0" fontId="1" fillId="3" borderId="6" xfId="0" applyFont="1" applyFill="1" applyBorder="1" applyAlignment="1" applyProtection="1">
      <alignment vertical="center"/>
    </xf>
    <xf numFmtId="164" fontId="1" fillId="3" borderId="6" xfId="0" applyNumberFormat="1" applyFont="1" applyFill="1" applyBorder="1" applyAlignment="1" applyProtection="1">
      <alignment horizontal="right" vertical="center"/>
    </xf>
    <xf numFmtId="0" fontId="1" fillId="3" borderId="6" xfId="0" applyFont="1" applyFill="1" applyBorder="1" applyAlignment="1" applyProtection="1">
      <alignment horizontal="right" vertical="center"/>
    </xf>
    <xf numFmtId="164" fontId="1" fillId="3" borderId="4" xfId="0" applyNumberFormat="1" applyFont="1" applyFill="1" applyBorder="1" applyAlignment="1" applyProtection="1">
      <alignment horizontal="right" vertical="center"/>
    </xf>
    <xf numFmtId="0" fontId="12" fillId="3" borderId="6" xfId="0" applyFont="1" applyFill="1" applyBorder="1" applyAlignment="1" applyProtection="1">
      <alignment vertical="center"/>
    </xf>
    <xf numFmtId="0" fontId="12" fillId="3" borderId="12" xfId="0" applyFont="1" applyFill="1" applyBorder="1" applyAlignment="1" applyProtection="1">
      <alignment vertical="center"/>
    </xf>
    <xf numFmtId="0" fontId="17" fillId="3" borderId="10" xfId="0" applyFont="1" applyFill="1" applyBorder="1" applyAlignment="1" applyProtection="1">
      <alignment vertical="center"/>
    </xf>
    <xf numFmtId="0" fontId="23" fillId="3" borderId="6" xfId="0" applyFont="1" applyFill="1" applyBorder="1" applyAlignment="1" applyProtection="1">
      <alignment vertical="center"/>
    </xf>
    <xf numFmtId="0" fontId="10" fillId="0" borderId="0" xfId="0" applyFont="1" applyProtection="1"/>
    <xf numFmtId="0" fontId="15" fillId="0" borderId="0" xfId="0" applyFont="1" applyProtection="1"/>
    <xf numFmtId="0" fontId="13" fillId="0" borderId="0" xfId="0" applyFont="1" applyProtection="1"/>
    <xf numFmtId="0" fontId="34" fillId="0" borderId="0" xfId="3" applyFill="1" applyProtection="1">
      <protection locked="0"/>
    </xf>
    <xf numFmtId="164" fontId="3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Protection="1"/>
    <xf numFmtId="0" fontId="0" fillId="2" borderId="0" xfId="0" applyFill="1" applyBorder="1" applyProtection="1"/>
    <xf numFmtId="164" fontId="1" fillId="3" borderId="1" xfId="0" applyNumberFormat="1" applyFont="1" applyFill="1" applyBorder="1" applyAlignment="1" applyProtection="1">
      <alignment horizontal="right"/>
    </xf>
    <xf numFmtId="164" fontId="1" fillId="2" borderId="0" xfId="0" applyNumberFormat="1" applyFont="1" applyFill="1" applyBorder="1" applyAlignment="1" applyProtection="1">
      <alignment horizontal="right"/>
    </xf>
    <xf numFmtId="4" fontId="0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0" fillId="0" borderId="6" xfId="0" applyNumberFormat="1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vertical="center" wrapText="1"/>
    </xf>
    <xf numFmtId="0" fontId="3" fillId="0" borderId="0" xfId="0" applyFont="1" applyFill="1" applyAlignment="1" applyProtection="1">
      <alignment vertical="center" wrapText="1"/>
    </xf>
    <xf numFmtId="164" fontId="1" fillId="0" borderId="0" xfId="0" applyNumberFormat="1" applyFont="1" applyFill="1" applyBorder="1" applyAlignment="1" applyProtection="1">
      <alignment horizontal="left"/>
    </xf>
    <xf numFmtId="0" fontId="0" fillId="0" borderId="0" xfId="0" applyFill="1" applyProtection="1"/>
    <xf numFmtId="0" fontId="13" fillId="0" borderId="0" xfId="0" applyFont="1" applyBorder="1" applyAlignment="1" applyProtection="1">
      <alignment vertical="center"/>
    </xf>
    <xf numFmtId="0" fontId="11" fillId="0" borderId="0" xfId="0" applyFont="1" applyProtection="1"/>
    <xf numFmtId="166" fontId="1" fillId="0" borderId="0" xfId="0" applyNumberFormat="1" applyFont="1" applyAlignment="1" applyProtection="1">
      <alignment horizontal="right"/>
    </xf>
    <xf numFmtId="164" fontId="0" fillId="0" borderId="0" xfId="0" applyNumberFormat="1" applyAlignment="1" applyProtection="1">
      <alignment horizontal="right"/>
    </xf>
    <xf numFmtId="166" fontId="0" fillId="0" borderId="0" xfId="0" applyNumberFormat="1" applyFill="1" applyBorder="1" applyAlignment="1" applyProtection="1">
      <alignment horizontal="right"/>
    </xf>
    <xf numFmtId="0" fontId="1" fillId="0" borderId="0" xfId="0" applyFont="1" applyFill="1" applyBorder="1" applyAlignment="1" applyProtection="1">
      <alignment horizontal="right" vertical="center"/>
    </xf>
    <xf numFmtId="166" fontId="0" fillId="0" borderId="0" xfId="0" applyNumberFormat="1" applyAlignment="1" applyProtection="1">
      <alignment horizontal="right"/>
    </xf>
    <xf numFmtId="4" fontId="0" fillId="0" borderId="7" xfId="0" applyNumberFormat="1" applyFont="1" applyFill="1" applyBorder="1" applyAlignment="1" applyProtection="1">
      <alignment horizontal="left" vertical="center"/>
    </xf>
    <xf numFmtId="0" fontId="11" fillId="2" borderId="0" xfId="0" applyFont="1" applyFill="1" applyProtection="1"/>
    <xf numFmtId="1" fontId="3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Alignment="1" applyProtection="1">
      <alignment horizontal="right" vertical="center"/>
    </xf>
    <xf numFmtId="0" fontId="1" fillId="0" borderId="0" xfId="0" applyFont="1" applyFill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left" vertical="center"/>
    </xf>
    <xf numFmtId="0" fontId="11" fillId="4" borderId="0" xfId="0" applyFont="1" applyFill="1" applyProtection="1"/>
    <xf numFmtId="0" fontId="0" fillId="4" borderId="0" xfId="0" applyFill="1" applyProtection="1"/>
    <xf numFmtId="164" fontId="3" fillId="4" borderId="0" xfId="0" applyNumberFormat="1" applyFont="1" applyFill="1" applyBorder="1" applyAlignment="1" applyProtection="1">
      <alignment vertical="center" wrapText="1"/>
    </xf>
    <xf numFmtId="1" fontId="3" fillId="4" borderId="0" xfId="0" applyNumberFormat="1" applyFont="1" applyFill="1" applyBorder="1" applyAlignment="1" applyProtection="1">
      <alignment horizontal="right" vertical="center" wrapText="1"/>
    </xf>
    <xf numFmtId="0" fontId="1" fillId="4" borderId="0" xfId="0" applyFont="1" applyFill="1" applyAlignment="1" applyProtection="1">
      <alignment horizontal="right" vertical="center"/>
    </xf>
    <xf numFmtId="166" fontId="1" fillId="0" borderId="0" xfId="0" applyNumberFormat="1" applyFont="1" applyFill="1" applyAlignment="1" applyProtection="1">
      <alignment horizontal="right"/>
    </xf>
    <xf numFmtId="164" fontId="0" fillId="0" borderId="0" xfId="0" applyNumberFormat="1" applyFill="1" applyBorder="1" applyAlignment="1" applyProtection="1">
      <alignment horizontal="right"/>
    </xf>
    <xf numFmtId="0" fontId="0" fillId="0" borderId="0" xfId="0" applyFill="1" applyAlignment="1" applyProtection="1">
      <alignment vertical="center"/>
    </xf>
    <xf numFmtId="164" fontId="3" fillId="2" borderId="0" xfId="0" applyNumberFormat="1" applyFont="1" applyFill="1" applyBorder="1" applyAlignment="1" applyProtection="1">
      <alignment horizontal="right" wrapText="1"/>
    </xf>
    <xf numFmtId="1" fontId="3" fillId="6" borderId="0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Border="1" applyProtection="1"/>
    <xf numFmtId="0" fontId="0" fillId="5" borderId="0" xfId="0" applyFill="1" applyBorder="1" applyProtection="1"/>
    <xf numFmtId="0" fontId="1" fillId="5" borderId="0" xfId="0" applyFont="1" applyFill="1" applyBorder="1" applyAlignment="1" applyProtection="1">
      <alignment horizontal="right"/>
    </xf>
    <xf numFmtId="164" fontId="3" fillId="5" borderId="0" xfId="0" applyNumberFormat="1" applyFont="1" applyFill="1" applyBorder="1" applyAlignment="1" applyProtection="1">
      <alignment vertical="center" wrapText="1"/>
    </xf>
    <xf numFmtId="1" fontId="3" fillId="5" borderId="0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Border="1" applyAlignment="1" applyProtection="1">
      <alignment horizontal="right" vertical="center"/>
    </xf>
    <xf numFmtId="0" fontId="1" fillId="0" borderId="3" xfId="0" applyFont="1" applyBorder="1" applyAlignment="1" applyProtection="1">
      <alignment horizontal="right" vertical="center"/>
    </xf>
    <xf numFmtId="4" fontId="11" fillId="0" borderId="0" xfId="0" applyNumberFormat="1" applyFont="1" applyFill="1" applyBorder="1" applyAlignment="1" applyProtection="1">
      <alignment horizontal="left" vertical="center"/>
    </xf>
    <xf numFmtId="0" fontId="0" fillId="5" borderId="0" xfId="0" applyFill="1" applyProtection="1"/>
    <xf numFmtId="0" fontId="11" fillId="5" borderId="0" xfId="0" applyFont="1" applyFill="1" applyProtection="1"/>
    <xf numFmtId="0" fontId="1" fillId="5" borderId="0" xfId="0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vertical="top" wrapText="1"/>
    </xf>
    <xf numFmtId="164" fontId="1" fillId="4" borderId="1" xfId="0" applyNumberFormat="1" applyFont="1" applyFill="1" applyBorder="1" applyAlignment="1" applyProtection="1">
      <alignment horizontal="left"/>
    </xf>
    <xf numFmtId="0" fontId="1" fillId="5" borderId="0" xfId="0" applyFont="1" applyFill="1" applyProtection="1"/>
    <xf numFmtId="164" fontId="1" fillId="5" borderId="0" xfId="0" applyNumberFormat="1" applyFont="1" applyFill="1" applyBorder="1" applyAlignment="1" applyProtection="1">
      <alignment horizontal="right"/>
    </xf>
    <xf numFmtId="0" fontId="1" fillId="5" borderId="0" xfId="0" applyFont="1" applyFill="1" applyAlignment="1" applyProtection="1">
      <alignment horizontal="right"/>
    </xf>
    <xf numFmtId="0" fontId="11" fillId="0" borderId="0" xfId="0" applyFont="1" applyFill="1" applyBorder="1" applyProtection="1"/>
    <xf numFmtId="0" fontId="29" fillId="0" borderId="0" xfId="0" applyFont="1" applyFill="1" applyAlignment="1" applyProtection="1">
      <alignment vertical="center" wrapText="1"/>
    </xf>
    <xf numFmtId="165" fontId="1" fillId="0" borderId="0" xfId="1" applyNumberFormat="1" applyFont="1" applyFill="1" applyBorder="1" applyAlignment="1" applyProtection="1">
      <alignment horizontal="right" vertical="center"/>
    </xf>
    <xf numFmtId="9" fontId="1" fillId="0" borderId="0" xfId="1" applyNumberFormat="1" applyFont="1" applyFill="1" applyBorder="1" applyAlignment="1" applyProtection="1">
      <alignment horizontal="right" vertical="center"/>
    </xf>
    <xf numFmtId="164" fontId="1" fillId="5" borderId="0" xfId="0" applyNumberFormat="1" applyFont="1" applyFill="1" applyBorder="1" applyAlignment="1" applyProtection="1">
      <alignment horizontal="left"/>
    </xf>
    <xf numFmtId="0" fontId="22" fillId="0" borderId="0" xfId="0" applyFont="1" applyFill="1" applyAlignment="1" applyProtection="1">
      <alignment vertical="center" wrapText="1"/>
    </xf>
    <xf numFmtId="168" fontId="1" fillId="4" borderId="1" xfId="0" applyNumberFormat="1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vertical="center" wrapText="1"/>
    </xf>
    <xf numFmtId="0" fontId="1" fillId="0" borderId="0" xfId="0" applyFont="1" applyFill="1" applyAlignment="1" applyProtection="1"/>
    <xf numFmtId="0" fontId="1" fillId="5" borderId="0" xfId="0" applyFont="1" applyFill="1" applyAlignment="1" applyProtection="1"/>
    <xf numFmtId="164" fontId="3" fillId="0" borderId="0" xfId="0" applyNumberFormat="1" applyFont="1" applyFill="1" applyAlignment="1" applyProtection="1">
      <alignment vertical="center" wrapText="1"/>
    </xf>
    <xf numFmtId="0" fontId="0" fillId="0" borderId="0" xfId="0" applyFill="1" applyAlignment="1" applyProtection="1">
      <alignment horizontal="right" vertical="center"/>
    </xf>
    <xf numFmtId="164" fontId="0" fillId="3" borderId="1" xfId="0" applyNumberFormat="1" applyFont="1" applyFill="1" applyBorder="1" applyAlignment="1" applyProtection="1">
      <alignment horizontal="right"/>
    </xf>
    <xf numFmtId="164" fontId="0" fillId="2" borderId="0" xfId="0" applyNumberFormat="1" applyFont="1" applyFill="1" applyBorder="1" applyAlignment="1" applyProtection="1">
      <alignment horizontal="right"/>
    </xf>
    <xf numFmtId="0" fontId="3" fillId="5" borderId="0" xfId="0" applyFont="1" applyFill="1" applyAlignment="1" applyProtection="1">
      <alignment vertical="center" wrapText="1"/>
    </xf>
    <xf numFmtId="164" fontId="3" fillId="5" borderId="0" xfId="0" applyNumberFormat="1" applyFont="1" applyFill="1" applyAlignment="1" applyProtection="1">
      <alignment vertical="center" wrapText="1"/>
    </xf>
    <xf numFmtId="0" fontId="0" fillId="5" borderId="0" xfId="0" applyFill="1" applyAlignment="1" applyProtection="1">
      <alignment horizontal="right" vertical="center"/>
    </xf>
    <xf numFmtId="4" fontId="0" fillId="5" borderId="0" xfId="0" applyNumberFormat="1" applyFont="1" applyFill="1" applyBorder="1" applyAlignment="1" applyProtection="1">
      <alignment horizontal="left" vertical="center"/>
    </xf>
    <xf numFmtId="0" fontId="0" fillId="0" borderId="3" xfId="0" applyBorder="1" applyProtection="1"/>
    <xf numFmtId="0" fontId="0" fillId="3" borderId="0" xfId="0" applyFill="1" applyProtection="1"/>
    <xf numFmtId="43" fontId="1" fillId="0" borderId="0" xfId="2" applyNumberFormat="1" applyFont="1" applyFill="1" applyBorder="1" applyAlignment="1" applyProtection="1">
      <alignment horizontal="right" vertical="center"/>
    </xf>
    <xf numFmtId="0" fontId="1" fillId="0" borderId="0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13" fillId="0" borderId="0" xfId="0" applyFont="1"/>
    <xf numFmtId="0" fontId="36" fillId="0" borderId="0" xfId="0" applyFont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vertical="center"/>
    </xf>
    <xf numFmtId="164" fontId="36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 applyAlignment="1" applyProtection="1">
      <alignment horizontal="right"/>
    </xf>
    <xf numFmtId="0" fontId="37" fillId="0" borderId="0" xfId="0" applyFont="1"/>
    <xf numFmtId="0" fontId="38" fillId="0" borderId="0" xfId="0" applyFont="1" applyAlignment="1">
      <alignment horizontal="left" vertical="center" readingOrder="1"/>
    </xf>
    <xf numFmtId="0" fontId="40" fillId="0" borderId="0" xfId="0" applyFont="1" applyAlignment="1">
      <alignment horizontal="left" vertical="center" wrapText="1" readingOrder="1"/>
    </xf>
    <xf numFmtId="0" fontId="40" fillId="0" borderId="0" xfId="0" applyFont="1"/>
    <xf numFmtId="0" fontId="42" fillId="0" borderId="0" xfId="0" applyFont="1"/>
    <xf numFmtId="0" fontId="41" fillId="0" borderId="0" xfId="0" applyFont="1"/>
    <xf numFmtId="0" fontId="32" fillId="0" borderId="0" xfId="0" applyFont="1" applyAlignment="1">
      <alignment horizontal="left" vertical="center" wrapText="1" readingOrder="1"/>
    </xf>
    <xf numFmtId="0" fontId="40" fillId="0" borderId="0" xfId="0" applyFont="1" applyBorder="1" applyAlignment="1">
      <alignment horizontal="left" vertical="center" wrapText="1" readingOrder="1"/>
    </xf>
    <xf numFmtId="0" fontId="38" fillId="0" borderId="0" xfId="0" applyFont="1" applyAlignment="1">
      <alignment horizontal="justify" vertical="center" readingOrder="1"/>
    </xf>
    <xf numFmtId="0" fontId="46" fillId="0" borderId="0" xfId="0" applyFont="1" applyAlignment="1">
      <alignment horizontal="justify" vertical="center" readingOrder="1"/>
    </xf>
    <xf numFmtId="0" fontId="37" fillId="0" borderId="0" xfId="0" applyFont="1" applyAlignment="1">
      <alignment wrapText="1"/>
    </xf>
    <xf numFmtId="166" fontId="1" fillId="3" borderId="3" xfId="0" applyNumberFormat="1" applyFont="1" applyFill="1" applyBorder="1" applyAlignment="1" applyProtection="1">
      <alignment horizontal="right" vertical="center"/>
    </xf>
    <xf numFmtId="0" fontId="35" fillId="3" borderId="9" xfId="0" applyFont="1" applyFill="1" applyBorder="1" applyAlignment="1" applyProtection="1">
      <alignment vertical="center"/>
    </xf>
    <xf numFmtId="0" fontId="48" fillId="3" borderId="9" xfId="0" applyFont="1" applyFill="1" applyBorder="1" applyAlignment="1" applyProtection="1">
      <alignment vertical="center"/>
    </xf>
    <xf numFmtId="0" fontId="48" fillId="3" borderId="0" xfId="0" applyFont="1" applyFill="1" applyBorder="1" applyAlignment="1" applyProtection="1">
      <alignment vertical="center" wrapText="1"/>
    </xf>
    <xf numFmtId="0" fontId="48" fillId="3" borderId="0" xfId="0" applyFont="1" applyFill="1" applyBorder="1" applyAlignment="1" applyProtection="1">
      <alignment vertical="center"/>
    </xf>
    <xf numFmtId="0" fontId="48" fillId="3" borderId="10" xfId="0" applyFont="1" applyFill="1" applyBorder="1" applyAlignment="1" applyProtection="1">
      <alignment vertical="center"/>
    </xf>
    <xf numFmtId="0" fontId="50" fillId="3" borderId="2" xfId="0" applyFont="1" applyFill="1" applyBorder="1" applyAlignment="1" applyProtection="1">
      <alignment vertical="center" wrapText="1"/>
    </xf>
    <xf numFmtId="165" fontId="36" fillId="0" borderId="0" xfId="1" applyNumberFormat="1" applyFont="1" applyFill="1" applyBorder="1" applyAlignment="1" applyProtection="1">
      <alignment horizontal="right" vertical="center"/>
    </xf>
    <xf numFmtId="0" fontId="51" fillId="3" borderId="10" xfId="0" applyFont="1" applyFill="1" applyBorder="1" applyAlignment="1" applyProtection="1">
      <alignment vertical="center"/>
    </xf>
    <xf numFmtId="166" fontId="51" fillId="3" borderId="11" xfId="0" applyNumberFormat="1" applyFont="1" applyFill="1" applyBorder="1" applyAlignment="1" applyProtection="1">
      <alignment horizontal="right" vertical="center"/>
    </xf>
    <xf numFmtId="0" fontId="53" fillId="2" borderId="0" xfId="0" applyFont="1" applyFill="1" applyAlignment="1" applyProtection="1">
      <alignment vertical="center" wrapText="1"/>
    </xf>
    <xf numFmtId="0" fontId="50" fillId="3" borderId="8" xfId="0" applyFont="1" applyFill="1" applyBorder="1" applyAlignment="1" applyProtection="1">
      <alignment vertical="center" wrapText="1"/>
    </xf>
    <xf numFmtId="0" fontId="48" fillId="3" borderId="6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 wrapText="1"/>
    </xf>
    <xf numFmtId="0" fontId="50" fillId="0" borderId="0" xfId="0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vertical="center"/>
    </xf>
    <xf numFmtId="0" fontId="48" fillId="0" borderId="0" xfId="0" applyFont="1" applyFill="1" applyBorder="1" applyAlignment="1" applyProtection="1">
      <alignment vertical="center"/>
    </xf>
    <xf numFmtId="164" fontId="1" fillId="0" borderId="0" xfId="0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 vertical="center"/>
    </xf>
    <xf numFmtId="166" fontId="1" fillId="0" borderId="0" xfId="0" applyNumberFormat="1" applyFont="1" applyFill="1" applyBorder="1" applyAlignment="1" applyProtection="1">
      <alignment horizontal="right" vertical="center"/>
    </xf>
    <xf numFmtId="166" fontId="51" fillId="0" borderId="0" xfId="0" applyNumberFormat="1" applyFont="1" applyFill="1" applyBorder="1" applyAlignment="1" applyProtection="1">
      <alignment horizontal="right" vertical="center"/>
    </xf>
    <xf numFmtId="0" fontId="51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4" fontId="17" fillId="0" borderId="0" xfId="0" applyNumberFormat="1" applyFont="1" applyFill="1" applyBorder="1" applyAlignment="1" applyProtection="1">
      <alignment vertical="center"/>
    </xf>
    <xf numFmtId="0" fontId="19" fillId="3" borderId="12" xfId="0" applyFont="1" applyFill="1" applyBorder="1" applyAlignment="1" applyProtection="1">
      <alignment vertical="center" wrapText="1"/>
    </xf>
    <xf numFmtId="0" fontId="56" fillId="0" borderId="0" xfId="0" applyFont="1" applyFill="1" applyBorder="1" applyProtection="1"/>
    <xf numFmtId="0" fontId="13" fillId="0" borderId="0" xfId="0" applyFont="1" applyFill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56" fillId="0" borderId="0" xfId="0" applyFont="1" applyProtection="1"/>
    <xf numFmtId="0" fontId="45" fillId="0" borderId="0" xfId="0" applyFont="1" applyFill="1" applyBorder="1" applyAlignment="1" applyProtection="1">
      <alignment vertical="center" wrapText="1"/>
    </xf>
    <xf numFmtId="164" fontId="3" fillId="0" borderId="0" xfId="0" applyNumberFormat="1" applyFont="1" applyFill="1" applyBorder="1" applyAlignment="1" applyProtection="1">
      <alignment horizontal="right" wrapText="1"/>
    </xf>
    <xf numFmtId="164" fontId="3" fillId="0" borderId="0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Fill="1" applyAlignment="1" applyProtection="1">
      <alignment vertical="center" wrapText="1"/>
    </xf>
    <xf numFmtId="0" fontId="56" fillId="0" borderId="0" xfId="0" applyFont="1" applyFill="1" applyBorder="1" applyAlignment="1" applyProtection="1">
      <alignment vertical="center"/>
    </xf>
    <xf numFmtId="0" fontId="60" fillId="0" borderId="0" xfId="0" applyFont="1" applyFill="1" applyBorder="1" applyProtection="1"/>
    <xf numFmtId="0" fontId="64" fillId="0" borderId="0" xfId="0" applyFont="1" applyFill="1" applyBorder="1" applyProtection="1"/>
    <xf numFmtId="0" fontId="48" fillId="0" borderId="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right" vertical="center"/>
    </xf>
    <xf numFmtId="0" fontId="65" fillId="0" borderId="0" xfId="0" applyFont="1" applyFill="1" applyBorder="1" applyProtection="1"/>
    <xf numFmtId="164" fontId="48" fillId="0" borderId="0" xfId="0" applyNumberFormat="1" applyFont="1" applyFill="1" applyBorder="1" applyAlignment="1" applyProtection="1">
      <alignment horizontal="right" vertical="center"/>
    </xf>
    <xf numFmtId="166" fontId="48" fillId="0" borderId="0" xfId="0" applyNumberFormat="1" applyFont="1" applyFill="1" applyBorder="1" applyAlignment="1" applyProtection="1">
      <alignment horizontal="right" vertical="center"/>
    </xf>
    <xf numFmtId="166" fontId="23" fillId="0" borderId="0" xfId="0" applyNumberFormat="1" applyFont="1" applyFill="1" applyBorder="1" applyAlignment="1" applyProtection="1">
      <alignment horizontal="right" vertical="center"/>
    </xf>
    <xf numFmtId="0" fontId="48" fillId="0" borderId="0" xfId="0" applyFont="1" applyFill="1" applyBorder="1" applyProtection="1"/>
    <xf numFmtId="0" fontId="64" fillId="0" borderId="0" xfId="0" applyFont="1" applyFill="1" applyBorder="1" applyAlignment="1" applyProtection="1">
      <alignment vertical="center"/>
    </xf>
    <xf numFmtId="0" fontId="64" fillId="0" borderId="0" xfId="0" applyFont="1" applyFill="1" applyBorder="1" applyAlignment="1" applyProtection="1">
      <alignment horizontal="right" vertical="center"/>
    </xf>
    <xf numFmtId="4" fontId="64" fillId="0" borderId="0" xfId="0" applyNumberFormat="1" applyFont="1" applyFill="1" applyBorder="1" applyAlignment="1" applyProtection="1">
      <alignment horizontal="left" vertical="center"/>
    </xf>
    <xf numFmtId="0" fontId="66" fillId="0" borderId="0" xfId="0" applyFont="1" applyFill="1" applyBorder="1" applyAlignment="1" applyProtection="1">
      <alignment vertical="center" wrapText="1"/>
    </xf>
    <xf numFmtId="0" fontId="67" fillId="0" borderId="0" xfId="0" applyFont="1" applyFill="1" applyBorder="1" applyAlignment="1" applyProtection="1">
      <alignment vertical="center" wrapText="1"/>
    </xf>
    <xf numFmtId="0" fontId="68" fillId="0" borderId="0" xfId="0" applyFont="1" applyFill="1" applyBorder="1" applyAlignment="1" applyProtection="1">
      <alignment vertical="center"/>
    </xf>
    <xf numFmtId="0" fontId="67" fillId="0" borderId="0" xfId="0" applyFont="1" applyFill="1" applyBorder="1" applyAlignment="1" applyProtection="1">
      <alignment vertical="top" wrapText="1"/>
    </xf>
    <xf numFmtId="0" fontId="48" fillId="0" borderId="0" xfId="0" applyFont="1" applyFill="1" applyBorder="1" applyAlignment="1" applyProtection="1">
      <alignment horizontal="right"/>
    </xf>
    <xf numFmtId="164" fontId="48" fillId="0" borderId="0" xfId="0" applyNumberFormat="1" applyFont="1" applyFill="1" applyBorder="1" applyAlignment="1" applyProtection="1">
      <alignment horizontal="right"/>
    </xf>
    <xf numFmtId="0" fontId="48" fillId="0" borderId="0" xfId="0" applyNumberFormat="1" applyFont="1" applyFill="1" applyBorder="1" applyAlignment="1" applyProtection="1">
      <alignment horizontal="right" vertical="center"/>
    </xf>
    <xf numFmtId="9" fontId="48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/>
    <xf numFmtId="0" fontId="35" fillId="0" borderId="0" xfId="3" applyFont="1" applyFill="1" applyProtection="1"/>
    <xf numFmtId="0" fontId="34" fillId="0" borderId="0" xfId="3" applyProtection="1">
      <protection locked="0"/>
    </xf>
    <xf numFmtId="3" fontId="1" fillId="0" borderId="0" xfId="0" applyNumberFormat="1" applyFont="1" applyFill="1" applyBorder="1" applyAlignment="1" applyProtection="1">
      <alignment horizontal="right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9" fontId="1" fillId="0" borderId="0" xfId="0" applyNumberFormat="1" applyFont="1" applyFill="1" applyBorder="1" applyAlignment="1" applyProtection="1">
      <alignment horizontal="right" vertical="center"/>
    </xf>
    <xf numFmtId="43" fontId="1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center"/>
    </xf>
    <xf numFmtId="164" fontId="17" fillId="3" borderId="1" xfId="0" applyNumberFormat="1" applyFont="1" applyFill="1" applyBorder="1" applyAlignment="1" applyProtection="1">
      <alignment vertical="center"/>
    </xf>
    <xf numFmtId="164" fontId="14" fillId="0" borderId="0" xfId="0" applyNumberFormat="1" applyFont="1" applyFill="1" applyBorder="1" applyAlignment="1" applyProtection="1">
      <alignment horizontal="left" vertical="center" wrapText="1"/>
    </xf>
    <xf numFmtId="10" fontId="3" fillId="0" borderId="0" xfId="0" applyNumberFormat="1" applyFont="1" applyFill="1" applyBorder="1" applyAlignment="1" applyProtection="1">
      <alignment vertical="center" wrapText="1"/>
    </xf>
    <xf numFmtId="169" fontId="1" fillId="0" borderId="0" xfId="0" applyNumberFormat="1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/>
    <xf numFmtId="0" fontId="3" fillId="2" borderId="0" xfId="0" applyFont="1" applyFill="1" applyAlignment="1" applyProtection="1">
      <alignment wrapText="1"/>
    </xf>
    <xf numFmtId="164" fontId="14" fillId="0" borderId="0" xfId="0" applyNumberFormat="1" applyFont="1" applyFill="1" applyBorder="1" applyAlignment="1" applyProtection="1">
      <alignment horizontal="right" vertical="center" wrapText="1"/>
    </xf>
    <xf numFmtId="10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Border="1" applyProtection="1"/>
    <xf numFmtId="0" fontId="50" fillId="3" borderId="10" xfId="0" applyFont="1" applyFill="1" applyBorder="1" applyAlignment="1" applyProtection="1">
      <alignment vertical="center" wrapText="1"/>
    </xf>
    <xf numFmtId="0" fontId="54" fillId="2" borderId="0" xfId="0" applyFont="1" applyFill="1" applyAlignment="1" applyProtection="1">
      <alignment vertical="center" wrapText="1"/>
    </xf>
    <xf numFmtId="0" fontId="3" fillId="2" borderId="0" xfId="0" applyFont="1" applyFill="1" applyAlignment="1" applyProtection="1">
      <alignment horizontal="left" wrapText="1"/>
    </xf>
    <xf numFmtId="164" fontId="3" fillId="2" borderId="0" xfId="0" applyNumberFormat="1" applyFont="1" applyFill="1" applyAlignment="1" applyProtection="1">
      <alignment wrapText="1"/>
    </xf>
    <xf numFmtId="0" fontId="0" fillId="0" borderId="0" xfId="0" applyAlignment="1" applyProtection="1">
      <alignment horizontal="right"/>
    </xf>
    <xf numFmtId="9" fontId="0" fillId="0" borderId="3" xfId="4" applyFont="1" applyBorder="1" applyAlignment="1" applyProtection="1">
      <alignment horizontal="right" vertical="center"/>
    </xf>
    <xf numFmtId="0" fontId="0" fillId="0" borderId="3" xfId="0" applyFill="1" applyBorder="1" applyAlignment="1" applyProtection="1">
      <alignment horizontal="right" vertical="center"/>
    </xf>
    <xf numFmtId="170" fontId="3" fillId="2" borderId="0" xfId="0" applyNumberFormat="1" applyFont="1" applyFill="1" applyAlignment="1" applyProtection="1">
      <alignment vertical="center" wrapText="1"/>
    </xf>
    <xf numFmtId="0" fontId="35" fillId="3" borderId="0" xfId="0" applyFont="1" applyFill="1" applyBorder="1" applyAlignment="1" applyProtection="1">
      <alignment vertical="center"/>
    </xf>
    <xf numFmtId="3" fontId="35" fillId="3" borderId="0" xfId="0" applyNumberFormat="1" applyFont="1" applyFill="1" applyBorder="1" applyAlignment="1" applyProtection="1">
      <alignment horizontal="right" vertical="center"/>
    </xf>
    <xf numFmtId="164" fontId="35" fillId="3" borderId="0" xfId="0" applyNumberFormat="1" applyFont="1" applyFill="1" applyBorder="1" applyAlignment="1" applyProtection="1">
      <alignment horizontal="right" vertical="center"/>
    </xf>
    <xf numFmtId="10" fontId="0" fillId="0" borderId="0" xfId="0" applyNumberFormat="1" applyFont="1" applyFill="1" applyBorder="1" applyAlignment="1" applyProtection="1">
      <alignment vertical="center" wrapText="1"/>
    </xf>
    <xf numFmtId="168" fontId="1" fillId="4" borderId="1" xfId="0" applyNumberFormat="1" applyFont="1" applyFill="1" applyBorder="1" applyAlignment="1" applyProtection="1">
      <alignment horizontal="left" vertical="center"/>
    </xf>
    <xf numFmtId="3" fontId="1" fillId="4" borderId="8" xfId="0" applyNumberFormat="1" applyFont="1" applyFill="1" applyBorder="1" applyAlignment="1" applyProtection="1">
      <alignment horizontal="right" vertical="center"/>
    </xf>
    <xf numFmtId="0" fontId="1" fillId="3" borderId="3" xfId="0" applyFont="1" applyFill="1" applyBorder="1" applyAlignment="1" applyProtection="1">
      <alignment vertical="center"/>
    </xf>
    <xf numFmtId="0" fontId="1" fillId="3" borderId="11" xfId="0" applyFont="1" applyFill="1" applyBorder="1" applyAlignment="1" applyProtection="1">
      <alignment vertical="center"/>
    </xf>
    <xf numFmtId="165" fontId="72" fillId="0" borderId="0" xfId="1" applyNumberFormat="1" applyFont="1" applyFill="1" applyBorder="1" applyAlignment="1" applyProtection="1">
      <alignment horizontal="left" vertical="center"/>
    </xf>
    <xf numFmtId="4" fontId="22" fillId="4" borderId="1" xfId="0" applyNumberFormat="1" applyFont="1" applyFill="1" applyBorder="1" applyAlignment="1" applyProtection="1">
      <alignment horizontal="left" vertical="center" wrapText="1"/>
    </xf>
    <xf numFmtId="3" fontId="1" fillId="3" borderId="12" xfId="0" applyNumberFormat="1" applyFont="1" applyFill="1" applyBorder="1" applyAlignment="1" applyProtection="1">
      <alignment horizontal="right" vertical="center"/>
    </xf>
    <xf numFmtId="0" fontId="74" fillId="2" borderId="0" xfId="0" applyFont="1" applyFill="1" applyAlignment="1" applyProtection="1">
      <alignment vertical="center" wrapText="1"/>
    </xf>
    <xf numFmtId="0" fontId="76" fillId="0" borderId="0" xfId="0" applyFont="1" applyFill="1" applyAlignment="1" applyProtection="1">
      <alignment vertical="center" wrapText="1"/>
    </xf>
    <xf numFmtId="169" fontId="22" fillId="4" borderId="1" xfId="0" applyNumberFormat="1" applyFont="1" applyFill="1" applyBorder="1" applyAlignment="1" applyProtection="1">
      <alignment horizontal="left" vertical="center" wrapText="1"/>
    </xf>
    <xf numFmtId="39" fontId="1" fillId="4" borderId="1" xfId="2" applyNumberFormat="1" applyFont="1" applyFill="1" applyBorder="1" applyAlignment="1" applyProtection="1">
      <alignment horizontal="left"/>
    </xf>
    <xf numFmtId="3" fontId="1" fillId="4" borderId="1" xfId="0" applyNumberFormat="1" applyFont="1" applyFill="1" applyBorder="1" applyAlignment="1" applyProtection="1">
      <alignment horizontal="left" vertical="center"/>
    </xf>
    <xf numFmtId="3" fontId="1" fillId="4" borderId="1" xfId="2" applyNumberFormat="1" applyFont="1" applyFill="1" applyBorder="1" applyAlignment="1" applyProtection="1">
      <alignment horizontal="left"/>
    </xf>
    <xf numFmtId="166" fontId="51" fillId="4" borderId="5" xfId="0" applyNumberFormat="1" applyFont="1" applyFill="1" applyBorder="1" applyAlignment="1" applyProtection="1">
      <alignment horizontal="right" vertical="center"/>
    </xf>
    <xf numFmtId="166" fontId="51" fillId="4" borderId="5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center"/>
    </xf>
    <xf numFmtId="0" fontId="81" fillId="0" borderId="0" xfId="0" applyFont="1" applyAlignment="1" applyProtection="1">
      <alignment vertical="center"/>
    </xf>
    <xf numFmtId="0" fontId="8" fillId="0" borderId="0" xfId="0" applyFont="1" applyFill="1" applyProtection="1"/>
    <xf numFmtId="166" fontId="51" fillId="3" borderId="3" xfId="0" applyNumberFormat="1" applyFont="1" applyFill="1" applyBorder="1" applyAlignment="1" applyProtection="1">
      <alignment horizontal="right" vertical="center"/>
    </xf>
    <xf numFmtId="166" fontId="1" fillId="3" borderId="11" xfId="0" applyNumberFormat="1" applyFont="1" applyFill="1" applyBorder="1" applyAlignment="1" applyProtection="1">
      <alignment vertical="center"/>
    </xf>
    <xf numFmtId="0" fontId="35" fillId="3" borderId="6" xfId="0" applyFont="1" applyFill="1" applyBorder="1" applyAlignment="1" applyProtection="1">
      <alignment vertical="center"/>
    </xf>
    <xf numFmtId="164" fontId="35" fillId="3" borderId="6" xfId="0" applyNumberFormat="1" applyFont="1" applyFill="1" applyBorder="1" applyAlignment="1" applyProtection="1">
      <alignment horizontal="right" vertical="center"/>
    </xf>
    <xf numFmtId="166" fontId="1" fillId="3" borderId="12" xfId="0" applyNumberFormat="1" applyFont="1" applyFill="1" applyBorder="1" applyAlignment="1" applyProtection="1">
      <alignment vertical="center"/>
    </xf>
    <xf numFmtId="0" fontId="35" fillId="3" borderId="7" xfId="0" applyFont="1" applyFill="1" applyBorder="1" applyAlignment="1" applyProtection="1">
      <alignment vertical="center"/>
    </xf>
    <xf numFmtId="164" fontId="1" fillId="3" borderId="7" xfId="0" applyNumberFormat="1" applyFont="1" applyFill="1" applyBorder="1" applyAlignment="1" applyProtection="1">
      <alignment horizontal="right" vertical="center"/>
    </xf>
    <xf numFmtId="0" fontId="35" fillId="3" borderId="13" xfId="0" applyFont="1" applyFill="1" applyBorder="1" applyAlignment="1" applyProtection="1">
      <alignment vertical="center"/>
    </xf>
    <xf numFmtId="0" fontId="84" fillId="3" borderId="9" xfId="0" applyFont="1" applyFill="1" applyBorder="1" applyAlignment="1" applyProtection="1">
      <alignment vertical="center"/>
    </xf>
    <xf numFmtId="0" fontId="84" fillId="3" borderId="10" xfId="0" applyFont="1" applyFill="1" applyBorder="1" applyAlignment="1" applyProtection="1">
      <alignment vertical="center"/>
    </xf>
    <xf numFmtId="0" fontId="84" fillId="3" borderId="0" xfId="0" applyFont="1" applyFill="1" applyBorder="1" applyAlignment="1" applyProtection="1">
      <alignment vertical="center"/>
    </xf>
    <xf numFmtId="164" fontId="84" fillId="3" borderId="0" xfId="0" applyNumberFormat="1" applyFont="1" applyFill="1" applyBorder="1" applyAlignment="1" applyProtection="1">
      <alignment horizontal="right" vertical="center"/>
    </xf>
    <xf numFmtId="0" fontId="84" fillId="3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0" fillId="0" borderId="9" xfId="0" applyFill="1" applyBorder="1" applyAlignment="1" applyProtection="1">
      <alignment horizontal="left" vertical="center"/>
    </xf>
    <xf numFmtId="170" fontId="0" fillId="0" borderId="0" xfId="0" applyNumberFormat="1" applyFont="1" applyFill="1" applyBorder="1" applyAlignment="1" applyProtection="1">
      <alignment vertical="center" wrapText="1"/>
    </xf>
    <xf numFmtId="4" fontId="1" fillId="0" borderId="7" xfId="0" applyNumberFormat="1" applyFont="1" applyFill="1" applyBorder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164" fontId="1" fillId="4" borderId="5" xfId="0" applyNumberFormat="1" applyFont="1" applyFill="1" applyBorder="1" applyAlignment="1" applyProtection="1">
      <alignment horizontal="left" vertical="center"/>
    </xf>
    <xf numFmtId="164" fontId="1" fillId="0" borderId="0" xfId="0" applyNumberFormat="1" applyFont="1" applyFill="1" applyBorder="1" applyAlignment="1" applyProtection="1">
      <alignment horizontal="left" vertical="center"/>
    </xf>
    <xf numFmtId="164" fontId="1" fillId="4" borderId="0" xfId="0" applyNumberFormat="1" applyFont="1" applyFill="1" applyBorder="1" applyAlignment="1" applyProtection="1">
      <alignment horizontal="left" vertical="center"/>
    </xf>
    <xf numFmtId="2" fontId="1" fillId="4" borderId="1" xfId="0" applyNumberFormat="1" applyFont="1" applyFill="1" applyBorder="1" applyAlignment="1" applyProtection="1">
      <alignment horizontal="left" vertical="center"/>
    </xf>
    <xf numFmtId="165" fontId="82" fillId="0" borderId="7" xfId="1" applyNumberFormat="1" applyFont="1" applyFill="1" applyBorder="1" applyAlignment="1" applyProtection="1">
      <alignment horizontal="right" vertical="center" wrapText="1"/>
    </xf>
    <xf numFmtId="164" fontId="1" fillId="5" borderId="0" xfId="0" applyNumberFormat="1" applyFont="1" applyFill="1" applyBorder="1" applyAlignment="1" applyProtection="1">
      <alignment horizontal="left" vertical="center"/>
    </xf>
    <xf numFmtId="164" fontId="35" fillId="4" borderId="1" xfId="0" applyNumberFormat="1" applyFont="1" applyFill="1" applyBorder="1" applyAlignment="1" applyProtection="1">
      <alignment horizontal="left" vertical="center"/>
    </xf>
    <xf numFmtId="4" fontId="1" fillId="5" borderId="0" xfId="0" applyNumberFormat="1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horizontal="left"/>
    </xf>
    <xf numFmtId="0" fontId="2" fillId="0" borderId="0" xfId="0" applyFont="1" applyFill="1" applyBorder="1" applyAlignment="1" applyProtection="1"/>
    <xf numFmtId="0" fontId="1" fillId="0" borderId="0" xfId="0" applyFont="1" applyFill="1" applyAlignment="1" applyProtection="1">
      <alignment horizontal="center"/>
    </xf>
    <xf numFmtId="0" fontId="2" fillId="0" borderId="0" xfId="0" applyFont="1" applyProtection="1"/>
    <xf numFmtId="166" fontId="1" fillId="0" borderId="0" xfId="0" applyNumberFormat="1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65" fontId="1" fillId="0" borderId="0" xfId="1" applyNumberFormat="1" applyFont="1" applyFill="1" applyBorder="1" applyAlignment="1" applyProtection="1">
      <alignment vertical="center"/>
    </xf>
    <xf numFmtId="3" fontId="1" fillId="0" borderId="0" xfId="0" applyNumberFormat="1" applyFont="1" applyFill="1" applyBorder="1" applyAlignment="1" applyProtection="1">
      <alignment vertical="center"/>
    </xf>
    <xf numFmtId="164" fontId="11" fillId="0" borderId="0" xfId="0" applyNumberFormat="1" applyFont="1" applyFill="1" applyBorder="1" applyAlignment="1" applyProtection="1">
      <alignment vertical="center"/>
    </xf>
    <xf numFmtId="164" fontId="12" fillId="0" borderId="0" xfId="0" applyNumberFormat="1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top"/>
    </xf>
    <xf numFmtId="0" fontId="16" fillId="0" borderId="0" xfId="0" applyFont="1" applyFill="1" applyBorder="1" applyAlignment="1" applyProtection="1">
      <alignment vertical="top"/>
    </xf>
    <xf numFmtId="164" fontId="17" fillId="0" borderId="0" xfId="0" applyNumberFormat="1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horizontal="right"/>
    </xf>
    <xf numFmtId="0" fontId="38" fillId="0" borderId="0" xfId="0" applyFont="1" applyAlignment="1" applyProtection="1">
      <alignment horizontal="left" vertical="center" readingOrder="1"/>
    </xf>
    <xf numFmtId="0" fontId="39" fillId="0" borderId="0" xfId="0" applyFont="1" applyAlignment="1" applyProtection="1">
      <alignment horizontal="left" vertical="top" readingOrder="1"/>
    </xf>
    <xf numFmtId="0" fontId="40" fillId="0" borderId="0" xfId="0" applyFont="1" applyAlignment="1" applyProtection="1">
      <alignment horizontal="left" vertical="center" wrapText="1" readingOrder="1"/>
    </xf>
    <xf numFmtId="0" fontId="40" fillId="0" borderId="0" xfId="0" applyFont="1" applyProtection="1"/>
    <xf numFmtId="0" fontId="41" fillId="0" borderId="0" xfId="0" applyFont="1" applyProtection="1"/>
    <xf numFmtId="0" fontId="42" fillId="0" borderId="0" xfId="0" applyFont="1" applyProtection="1"/>
    <xf numFmtId="0" fontId="32" fillId="0" borderId="0" xfId="0" applyFont="1" applyAlignment="1" applyProtection="1">
      <alignment horizontal="left" vertical="center" wrapText="1" readingOrder="1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0" xfId="0" applyFont="1" applyProtection="1"/>
    <xf numFmtId="3" fontId="0" fillId="0" borderId="0" xfId="0" applyNumberFormat="1" applyFont="1" applyFill="1" applyBorder="1" applyAlignment="1" applyProtection="1">
      <alignment horizontal="left" vertical="center"/>
    </xf>
    <xf numFmtId="2" fontId="0" fillId="0" borderId="0" xfId="0" applyNumberFormat="1" applyFont="1" applyFill="1" applyBorder="1" applyAlignment="1" applyProtection="1">
      <alignment horizontal="left" vertical="center"/>
    </xf>
    <xf numFmtId="2" fontId="0" fillId="0" borderId="7" xfId="0" applyNumberFormat="1" applyFont="1" applyFill="1" applyBorder="1" applyAlignment="1" applyProtection="1">
      <alignment horizontal="left" vertical="center"/>
    </xf>
    <xf numFmtId="3" fontId="83" fillId="3" borderId="6" xfId="0" applyNumberFormat="1" applyFont="1" applyFill="1" applyBorder="1" applyAlignment="1" applyProtection="1">
      <alignment horizontal="right" vertical="center"/>
    </xf>
    <xf numFmtId="0" fontId="78" fillId="2" borderId="0" xfId="0" applyFont="1" applyFill="1" applyAlignment="1" applyProtection="1">
      <alignment horizontal="center" wrapText="1"/>
    </xf>
    <xf numFmtId="0" fontId="2" fillId="2" borderId="0" xfId="0" applyFont="1" applyFill="1" applyAlignment="1" applyProtection="1">
      <alignment horizontal="center" vertical="center" wrapText="1"/>
    </xf>
    <xf numFmtId="0" fontId="77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0" fillId="0" borderId="0" xfId="0" applyAlignment="1" applyProtection="1">
      <alignment horizontal="left" vertical="center"/>
    </xf>
    <xf numFmtId="0" fontId="79" fillId="0" borderId="0" xfId="0" applyFont="1" applyAlignment="1" applyProtection="1">
      <alignment vertical="center" wrapText="1"/>
    </xf>
    <xf numFmtId="0" fontId="79" fillId="0" borderId="0" xfId="0" applyFont="1" applyAlignment="1" applyProtection="1">
      <alignment horizontal="left" vertical="center" wrapText="1" readingOrder="1"/>
    </xf>
    <xf numFmtId="0" fontId="6" fillId="0" borderId="0" xfId="0" applyFont="1" applyAlignment="1" applyProtection="1">
      <alignment horizontal="left" wrapText="1" readingOrder="1"/>
    </xf>
    <xf numFmtId="166" fontId="47" fillId="0" borderId="0" xfId="0" applyNumberFormat="1" applyFont="1" applyFill="1" applyBorder="1" applyAlignment="1" applyProtection="1">
      <alignment horizontal="left" vertical="center" wrapText="1"/>
    </xf>
    <xf numFmtId="166" fontId="79" fillId="0" borderId="0" xfId="0" applyNumberFormat="1" applyFont="1" applyFill="1" applyBorder="1" applyAlignment="1" applyProtection="1">
      <alignment horizontal="left" vertical="center" wrapText="1"/>
    </xf>
    <xf numFmtId="0" fontId="82" fillId="2" borderId="0" xfId="0" applyFont="1" applyFill="1" applyAlignment="1" applyProtection="1">
      <alignment wrapText="1"/>
    </xf>
    <xf numFmtId="0" fontId="79" fillId="0" borderId="0" xfId="0" applyFont="1" applyAlignment="1" applyProtection="1">
      <alignment wrapText="1"/>
    </xf>
    <xf numFmtId="0" fontId="14" fillId="0" borderId="0" xfId="0" applyFont="1" applyProtection="1"/>
    <xf numFmtId="0" fontId="83" fillId="3" borderId="0" xfId="0" applyFont="1" applyFill="1" applyBorder="1" applyAlignment="1" applyProtection="1">
      <alignment vertical="center"/>
    </xf>
    <xf numFmtId="169" fontId="22" fillId="0" borderId="0" xfId="0" applyNumberFormat="1" applyFont="1" applyFill="1" applyBorder="1" applyAlignment="1" applyProtection="1">
      <alignment horizontal="left" vertical="center" wrapText="1"/>
    </xf>
    <xf numFmtId="3" fontId="83" fillId="3" borderId="0" xfId="0" applyNumberFormat="1" applyFont="1" applyFill="1" applyBorder="1" applyAlignment="1" applyProtection="1">
      <alignment horizontal="right" vertical="center"/>
    </xf>
    <xf numFmtId="3" fontId="83" fillId="3" borderId="7" xfId="0" applyNumberFormat="1" applyFont="1" applyFill="1" applyBorder="1" applyAlignment="1" applyProtection="1">
      <alignment horizontal="right" vertical="center"/>
    </xf>
    <xf numFmtId="43" fontId="1" fillId="3" borderId="7" xfId="0" applyNumberFormat="1" applyFont="1" applyFill="1" applyBorder="1" applyAlignment="1" applyProtection="1">
      <alignment horizontal="right" vertical="center"/>
    </xf>
    <xf numFmtId="41" fontId="83" fillId="3" borderId="0" xfId="0" applyNumberFormat="1" applyFont="1" applyFill="1" applyBorder="1" applyAlignment="1" applyProtection="1">
      <alignment horizontal="right" vertical="center"/>
    </xf>
    <xf numFmtId="0" fontId="1" fillId="3" borderId="8" xfId="0" applyFont="1" applyFill="1" applyBorder="1" applyAlignment="1" applyProtection="1">
      <alignment vertical="center"/>
    </xf>
    <xf numFmtId="3" fontId="1" fillId="3" borderId="3" xfId="0" applyNumberFormat="1" applyFont="1" applyFill="1" applyBorder="1" applyAlignment="1" applyProtection="1">
      <alignment horizontal="right" vertical="center"/>
    </xf>
    <xf numFmtId="0" fontId="87" fillId="3" borderId="0" xfId="0" applyFont="1" applyFill="1" applyBorder="1" applyAlignment="1" applyProtection="1">
      <alignment vertical="center" wrapText="1"/>
    </xf>
    <xf numFmtId="0" fontId="89" fillId="3" borderId="2" xfId="0" applyFont="1" applyFill="1" applyBorder="1" applyAlignment="1" applyProtection="1">
      <alignment vertical="center" wrapText="1"/>
    </xf>
    <xf numFmtId="0" fontId="88" fillId="3" borderId="9" xfId="0" applyFont="1" applyFill="1" applyBorder="1" applyAlignment="1" applyProtection="1">
      <alignment vertical="center" wrapText="1"/>
    </xf>
    <xf numFmtId="0" fontId="88" fillId="3" borderId="10" xfId="0" applyFont="1" applyFill="1" applyBorder="1" applyAlignment="1" applyProtection="1">
      <alignment vertical="center"/>
    </xf>
    <xf numFmtId="0" fontId="80" fillId="0" borderId="0" xfId="0" applyFont="1" applyProtection="1"/>
    <xf numFmtId="0" fontId="80" fillId="2" borderId="0" xfId="0" applyFont="1" applyFill="1" applyAlignment="1" applyProtection="1">
      <alignment vertical="center" wrapText="1"/>
    </xf>
    <xf numFmtId="10" fontId="3" fillId="2" borderId="0" xfId="0" applyNumberFormat="1" applyFont="1" applyFill="1" applyAlignment="1" applyProtection="1">
      <alignment vertical="center" wrapText="1"/>
    </xf>
    <xf numFmtId="0" fontId="36" fillId="0" borderId="0" xfId="0" applyFont="1" applyAlignment="1" applyProtection="1">
      <alignment vertical="top"/>
    </xf>
    <xf numFmtId="0" fontId="22" fillId="2" borderId="0" xfId="0" applyFont="1" applyFill="1" applyAlignment="1" applyProtection="1">
      <alignment wrapText="1"/>
    </xf>
    <xf numFmtId="0" fontId="1" fillId="0" borderId="0" xfId="0" applyFont="1" applyAlignment="1" applyProtection="1">
      <alignment horizontal="left"/>
    </xf>
    <xf numFmtId="0" fontId="0" fillId="0" borderId="0" xfId="0" applyAlignment="1" applyProtection="1"/>
    <xf numFmtId="169" fontId="1" fillId="4" borderId="1" xfId="0" applyNumberFormat="1" applyFont="1" applyFill="1" applyBorder="1" applyAlignment="1" applyProtection="1">
      <alignment horizontal="left" vertical="center"/>
    </xf>
    <xf numFmtId="164" fontId="1" fillId="3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>
      <alignment horizontal="right"/>
    </xf>
    <xf numFmtId="164" fontId="1" fillId="3" borderId="3" xfId="0" applyNumberFormat="1" applyFont="1" applyFill="1" applyBorder="1" applyAlignment="1" applyProtection="1">
      <alignment vertical="center"/>
    </xf>
    <xf numFmtId="164" fontId="11" fillId="3" borderId="11" xfId="0" applyNumberFormat="1" applyFont="1" applyFill="1" applyBorder="1" applyAlignment="1" applyProtection="1">
      <alignment vertical="center"/>
    </xf>
    <xf numFmtId="0" fontId="84" fillId="3" borderId="0" xfId="0" applyFont="1" applyFill="1" applyBorder="1" applyAlignment="1" applyProtection="1"/>
    <xf numFmtId="165" fontId="1" fillId="3" borderId="0" xfId="1" applyNumberFormat="1" applyFont="1" applyFill="1" applyBorder="1" applyAlignment="1" applyProtection="1">
      <alignment horizontal="right"/>
    </xf>
    <xf numFmtId="166" fontId="51" fillId="3" borderId="3" xfId="0" applyNumberFormat="1" applyFont="1" applyFill="1" applyBorder="1" applyAlignment="1" applyProtection="1"/>
    <xf numFmtId="0" fontId="1" fillId="0" borderId="3" xfId="0" applyFont="1" applyFill="1" applyBorder="1" applyAlignment="1" applyProtection="1">
      <alignment horizontal="right" vertical="center"/>
    </xf>
    <xf numFmtId="0" fontId="1" fillId="0" borderId="0" xfId="0" applyFont="1" applyAlignment="1" applyProtection="1">
      <alignment vertical="top"/>
    </xf>
    <xf numFmtId="0" fontId="2" fillId="0" borderId="0" xfId="0" applyFont="1" applyAlignment="1" applyProtection="1"/>
    <xf numFmtId="167" fontId="47" fillId="0" borderId="0" xfId="0" applyNumberFormat="1" applyFont="1" applyFill="1" applyAlignment="1" applyProtection="1"/>
    <xf numFmtId="167" fontId="47" fillId="0" borderId="0" xfId="0" applyNumberFormat="1" applyFont="1" applyFill="1" applyBorder="1" applyAlignment="1" applyProtection="1">
      <alignment horizontal="right" wrapText="1"/>
    </xf>
    <xf numFmtId="167" fontId="47" fillId="0" borderId="0" xfId="0" applyNumberFormat="1" applyFont="1" applyFill="1" applyBorder="1" applyAlignment="1" applyProtection="1">
      <alignment wrapText="1"/>
    </xf>
    <xf numFmtId="164" fontId="30" fillId="0" borderId="0" xfId="0" applyNumberFormat="1" applyFont="1" applyFill="1" applyBorder="1" applyAlignment="1" applyProtection="1"/>
    <xf numFmtId="0" fontId="8" fillId="0" borderId="0" xfId="0" applyFont="1" applyAlignment="1" applyProtection="1"/>
    <xf numFmtId="0" fontId="0" fillId="0" borderId="0" xfId="0" applyProtection="1">
      <protection hidden="1"/>
    </xf>
    <xf numFmtId="0" fontId="38" fillId="0" borderId="0" xfId="0" applyFont="1" applyAlignment="1" applyProtection="1">
      <alignment vertical="center" readingOrder="1"/>
    </xf>
    <xf numFmtId="0" fontId="57" fillId="0" borderId="0" xfId="0" applyFont="1" applyAlignment="1" applyProtection="1">
      <alignment horizontal="left" vertical="center" wrapText="1" indent="2" readingOrder="1"/>
    </xf>
    <xf numFmtId="0" fontId="57" fillId="0" borderId="0" xfId="0" applyFont="1" applyAlignment="1" applyProtection="1">
      <alignment horizontal="left" vertical="center" indent="2" readingOrder="1"/>
    </xf>
    <xf numFmtId="0" fontId="70" fillId="0" borderId="0" xfId="0" applyFont="1" applyAlignment="1" applyProtection="1">
      <alignment horizontal="left" vertical="center" indent="2" readingOrder="1"/>
    </xf>
    <xf numFmtId="0" fontId="62" fillId="0" borderId="0" xfId="0" applyFont="1" applyAlignment="1" applyProtection="1">
      <alignment horizontal="left" vertical="center" indent="2" readingOrder="1"/>
    </xf>
    <xf numFmtId="0" fontId="42" fillId="0" borderId="0" xfId="0" applyFont="1" applyAlignment="1" applyProtection="1">
      <alignment horizontal="left" vertical="center" wrapText="1" indent="2" readingOrder="1"/>
    </xf>
    <xf numFmtId="0" fontId="35" fillId="0" borderId="0" xfId="0" applyFont="1" applyAlignment="1" applyProtection="1">
      <alignment vertical="center" readingOrder="1"/>
    </xf>
    <xf numFmtId="0" fontId="90" fillId="0" borderId="0" xfId="3" applyFont="1" applyFill="1" applyBorder="1" applyProtection="1"/>
    <xf numFmtId="0" fontId="90" fillId="0" borderId="0" xfId="0" applyFont="1" applyFill="1" applyBorder="1" applyProtection="1"/>
    <xf numFmtId="165" fontId="91" fillId="0" borderId="0" xfId="1" applyNumberFormat="1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right"/>
    </xf>
    <xf numFmtId="0" fontId="22" fillId="2" borderId="0" xfId="0" applyFont="1" applyFill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Border="1" applyAlignment="1" applyProtection="1">
      <alignment horizontal="right"/>
    </xf>
    <xf numFmtId="0" fontId="27" fillId="2" borderId="0" xfId="0" applyFont="1" applyFill="1" applyAlignment="1" applyProtection="1">
      <alignment wrapText="1"/>
    </xf>
    <xf numFmtId="0" fontId="22" fillId="0" borderId="0" xfId="0" applyFont="1" applyFill="1" applyBorder="1" applyAlignment="1" applyProtection="1">
      <alignment horizontal="left" vertical="center" wrapText="1"/>
    </xf>
    <xf numFmtId="0" fontId="1" fillId="0" borderId="0" xfId="0" applyFont="1" applyAlignment="1" applyProtection="1">
      <alignment horizontal="right"/>
    </xf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Border="1" applyAlignment="1" applyProtection="1">
      <alignment horizontal="right"/>
    </xf>
    <xf numFmtId="4" fontId="0" fillId="3" borderId="1" xfId="0" applyNumberFormat="1" applyFont="1" applyFill="1" applyBorder="1" applyAlignment="1" applyProtection="1">
      <alignment horizontal="left" vertical="center"/>
    </xf>
    <xf numFmtId="3" fontId="0" fillId="3" borderId="1" xfId="0" applyNumberFormat="1" applyFont="1" applyFill="1" applyBorder="1" applyAlignment="1" applyProtection="1">
      <alignment horizontal="left" vertical="center"/>
    </xf>
    <xf numFmtId="4" fontId="0" fillId="3" borderId="2" xfId="0" applyNumberFormat="1" applyFont="1" applyFill="1" applyBorder="1" applyAlignment="1" applyProtection="1">
      <alignment horizontal="left" vertical="center"/>
    </xf>
    <xf numFmtId="3" fontId="1" fillId="3" borderId="1" xfId="0" applyNumberFormat="1" applyFont="1" applyFill="1" applyBorder="1" applyAlignment="1" applyProtection="1">
      <alignment horizontal="right" vertical="center"/>
    </xf>
    <xf numFmtId="0" fontId="1" fillId="3" borderId="2" xfId="0" applyNumberFormat="1" applyFont="1" applyFill="1" applyBorder="1" applyAlignment="1" applyProtection="1">
      <alignment horizontal="right" vertical="center"/>
    </xf>
    <xf numFmtId="3" fontId="1" fillId="3" borderId="2" xfId="0" applyNumberFormat="1" applyFont="1" applyFill="1" applyBorder="1" applyAlignment="1" applyProtection="1">
      <alignment horizontal="right" vertical="center"/>
    </xf>
    <xf numFmtId="9" fontId="1" fillId="3" borderId="1" xfId="0" applyNumberFormat="1" applyFont="1" applyFill="1" applyBorder="1" applyAlignment="1" applyProtection="1">
      <alignment horizontal="right" vertical="center"/>
    </xf>
    <xf numFmtId="0" fontId="72" fillId="0" borderId="0" xfId="0" applyFont="1" applyFill="1" applyBorder="1" applyAlignment="1" applyProtection="1">
      <alignment horizontal="center" vertical="center"/>
    </xf>
    <xf numFmtId="4" fontId="0" fillId="3" borderId="5" xfId="0" applyNumberFormat="1" applyFont="1" applyFill="1" applyBorder="1" applyAlignment="1" applyProtection="1">
      <alignment horizontal="left" vertical="center"/>
    </xf>
    <xf numFmtId="43" fontId="1" fillId="3" borderId="1" xfId="0" applyNumberFormat="1" applyFont="1" applyFill="1" applyBorder="1" applyAlignment="1" applyProtection="1">
      <alignment horizontal="right" vertical="center"/>
    </xf>
    <xf numFmtId="2" fontId="0" fillId="3" borderId="1" xfId="0" applyNumberFormat="1" applyFont="1" applyFill="1" applyBorder="1" applyAlignment="1" applyProtection="1">
      <alignment horizontal="left" vertical="center"/>
    </xf>
    <xf numFmtId="2" fontId="0" fillId="3" borderId="5" xfId="0" applyNumberFormat="1" applyFont="1" applyFill="1" applyBorder="1" applyAlignment="1" applyProtection="1">
      <alignment horizontal="left" vertical="center"/>
    </xf>
    <xf numFmtId="1" fontId="27" fillId="3" borderId="1" xfId="1" applyNumberFormat="1" applyFont="1" applyFill="1" applyBorder="1" applyAlignment="1" applyProtection="1">
      <alignment horizontal="left" vertical="center" wrapText="1"/>
    </xf>
    <xf numFmtId="4" fontId="27" fillId="3" borderId="1" xfId="0" applyNumberFormat="1" applyFont="1" applyFill="1" applyBorder="1" applyAlignment="1" applyProtection="1">
      <alignment horizontal="left" vertical="center" wrapText="1"/>
    </xf>
    <xf numFmtId="10" fontId="27" fillId="3" borderId="12" xfId="0" applyNumberFormat="1" applyFont="1" applyFill="1" applyBorder="1" applyAlignment="1" applyProtection="1">
      <alignment horizontal="left" vertical="center" wrapText="1"/>
    </xf>
    <xf numFmtId="10" fontId="27" fillId="3" borderId="1" xfId="0" applyNumberFormat="1" applyFont="1" applyFill="1" applyBorder="1" applyAlignment="1" applyProtection="1">
      <alignment horizontal="left" vertical="center" wrapText="1"/>
    </xf>
    <xf numFmtId="4" fontId="0" fillId="3" borderId="1" xfId="0" applyNumberFormat="1" applyFont="1" applyFill="1" applyBorder="1" applyAlignment="1" applyProtection="1">
      <alignment horizontal="left"/>
    </xf>
    <xf numFmtId="4" fontId="1" fillId="3" borderId="2" xfId="0" applyNumberFormat="1" applyFont="1" applyFill="1" applyBorder="1" applyAlignment="1" applyProtection="1">
      <alignment horizontal="left" vertical="center"/>
    </xf>
    <xf numFmtId="0" fontId="1" fillId="3" borderId="1" xfId="0" applyNumberFormat="1" applyFont="1" applyFill="1" applyBorder="1" applyAlignment="1" applyProtection="1">
      <alignment horizontal="right" vertical="center"/>
    </xf>
    <xf numFmtId="3" fontId="1" fillId="3" borderId="8" xfId="0" applyNumberFormat="1" applyFont="1" applyFill="1" applyBorder="1" applyAlignment="1" applyProtection="1">
      <alignment horizontal="right" vertical="center"/>
    </xf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Border="1" applyAlignment="1" applyProtection="1">
      <alignment horizontal="right"/>
    </xf>
    <xf numFmtId="0" fontId="79" fillId="2" borderId="0" xfId="0" applyFont="1" applyFill="1" applyAlignment="1" applyProtection="1">
      <alignment vertical="top" wrapText="1"/>
    </xf>
    <xf numFmtId="0" fontId="13" fillId="0" borderId="0" xfId="0" applyFont="1" applyAlignment="1" applyProtection="1">
      <alignment horizontal="left" wrapText="1"/>
    </xf>
    <xf numFmtId="0" fontId="7" fillId="2" borderId="0" xfId="0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right"/>
    </xf>
    <xf numFmtId="0" fontId="1" fillId="0" borderId="0" xfId="0" applyFont="1" applyFill="1" applyBorder="1" applyAlignment="1">
      <alignment horizontal="right"/>
    </xf>
    <xf numFmtId="0" fontId="17" fillId="3" borderId="13" xfId="0" applyFont="1" applyFill="1" applyBorder="1" applyAlignment="1" applyProtection="1">
      <alignment horizontal="left" vertical="center"/>
    </xf>
    <xf numFmtId="0" fontId="17" fillId="3" borderId="7" xfId="0" applyFont="1" applyFill="1" applyBorder="1" applyAlignment="1" applyProtection="1">
      <alignment horizontal="left" vertical="center"/>
    </xf>
    <xf numFmtId="0" fontId="17" fillId="3" borderId="12" xfId="0" applyFont="1" applyFill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left" wrapText="1"/>
    </xf>
    <xf numFmtId="0" fontId="22" fillId="2" borderId="0" xfId="0" applyFont="1" applyFill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right"/>
    </xf>
    <xf numFmtId="0" fontId="24" fillId="2" borderId="0" xfId="0" applyFont="1" applyFill="1" applyAlignment="1" applyProtection="1">
      <alignment horizontal="left" vertical="center" wrapText="1"/>
    </xf>
    <xf numFmtId="0" fontId="3" fillId="2" borderId="0" xfId="0" applyFont="1" applyFill="1" applyAlignment="1" applyProtection="1">
      <alignment horizontal="left" vertical="center" wrapText="1"/>
    </xf>
    <xf numFmtId="0" fontId="1" fillId="2" borderId="0" xfId="0" applyFont="1" applyFill="1" applyAlignment="1" applyProtection="1">
      <alignment horizontal="left"/>
    </xf>
    <xf numFmtId="0" fontId="1" fillId="2" borderId="3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left" vertical="center" wrapText="1"/>
    </xf>
    <xf numFmtId="0" fontId="22" fillId="2" borderId="3" xfId="0" applyFont="1" applyFill="1" applyBorder="1" applyAlignment="1" applyProtection="1">
      <alignment horizontal="left" vertical="center" wrapText="1"/>
    </xf>
    <xf numFmtId="0" fontId="27" fillId="2" borderId="0" xfId="0" applyFont="1" applyFill="1" applyAlignment="1" applyProtection="1">
      <alignment horizontal="left" vertical="center" wrapText="1"/>
    </xf>
    <xf numFmtId="164" fontId="1" fillId="3" borderId="7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right"/>
    </xf>
    <xf numFmtId="0" fontId="0" fillId="5" borderId="0" xfId="0" applyFill="1" applyBorder="1" applyAlignment="1" applyProtection="1">
      <alignment horizontal="center"/>
    </xf>
    <xf numFmtId="0" fontId="27" fillId="2" borderId="0" xfId="0" applyFont="1" applyFill="1" applyAlignment="1" applyProtection="1">
      <alignment wrapText="1"/>
    </xf>
    <xf numFmtId="164" fontId="1" fillId="3" borderId="13" xfId="0" applyNumberFormat="1" applyFont="1" applyFill="1" applyBorder="1" applyAlignment="1" applyProtection="1">
      <alignment horizontal="center" vertical="center"/>
    </xf>
    <xf numFmtId="164" fontId="1" fillId="3" borderId="12" xfId="0" applyNumberFormat="1" applyFont="1" applyFill="1" applyBorder="1" applyAlignment="1" applyProtection="1">
      <alignment horizontal="center" vertical="center"/>
    </xf>
    <xf numFmtId="168" fontId="1" fillId="3" borderId="4" xfId="0" applyNumberFormat="1" applyFont="1" applyFill="1" applyBorder="1" applyAlignment="1" applyProtection="1">
      <alignment horizontal="center" vertical="center"/>
    </xf>
    <xf numFmtId="168" fontId="1" fillId="3" borderId="0" xfId="0" applyNumberFormat="1" applyFont="1" applyFill="1" applyBorder="1" applyAlignment="1" applyProtection="1">
      <alignment horizontal="center" vertical="center"/>
    </xf>
    <xf numFmtId="164" fontId="35" fillId="3" borderId="6" xfId="0" applyNumberFormat="1" applyFont="1" applyFill="1" applyBorder="1" applyAlignment="1" applyProtection="1">
      <alignment horizontal="center" vertical="center"/>
    </xf>
    <xf numFmtId="10" fontId="83" fillId="3" borderId="0" xfId="0" applyNumberFormat="1" applyFont="1" applyFill="1" applyBorder="1" applyAlignment="1" applyProtection="1">
      <alignment horizontal="center" vertical="center"/>
    </xf>
    <xf numFmtId="0" fontId="1" fillId="3" borderId="13" xfId="0" applyFont="1" applyFill="1" applyBorder="1" applyAlignment="1" applyProtection="1">
      <alignment horizontal="center" vertical="center"/>
    </xf>
    <xf numFmtId="0" fontId="1" fillId="3" borderId="12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295275</xdr:rowOff>
    </xdr:from>
    <xdr:to>
      <xdr:col>2</xdr:col>
      <xdr:colOff>1718309</xdr:colOff>
      <xdr:row>7</xdr:row>
      <xdr:rowOff>112395</xdr:rowOff>
    </xdr:to>
    <xdr:pic>
      <xdr:nvPicPr>
        <xdr:cNvPr id="4" name="Picture 3" descr="http://www.citeman.com/wp-content/uploads/2011/06/cost-reduction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495425"/>
          <a:ext cx="2366008" cy="16459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133350</xdr:rowOff>
    </xdr:from>
    <xdr:to>
      <xdr:col>2</xdr:col>
      <xdr:colOff>619125</xdr:colOff>
      <xdr:row>1</xdr:row>
      <xdr:rowOff>571500</xdr:rowOff>
    </xdr:to>
    <xdr:pic>
      <xdr:nvPicPr>
        <xdr:cNvPr id="5" name="Picture 4" descr="Optimum Lo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33350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123825</xdr:rowOff>
    </xdr:from>
    <xdr:to>
      <xdr:col>2</xdr:col>
      <xdr:colOff>676275</xdr:colOff>
      <xdr:row>4</xdr:row>
      <xdr:rowOff>0</xdr:rowOff>
    </xdr:to>
    <xdr:pic>
      <xdr:nvPicPr>
        <xdr:cNvPr id="5" name="Picture 4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38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460689</xdr:colOff>
      <xdr:row>6</xdr:row>
      <xdr:rowOff>461211</xdr:rowOff>
    </xdr:from>
    <xdr:to>
      <xdr:col>2</xdr:col>
      <xdr:colOff>1513973</xdr:colOff>
      <xdr:row>9</xdr:row>
      <xdr:rowOff>51436</xdr:rowOff>
    </xdr:to>
    <xdr:pic>
      <xdr:nvPicPr>
        <xdr:cNvPr id="14" name="Picture 13" descr="http://iww.ag/blog/wp-content/uploads/2013/07/lead-nut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89" y="1654343"/>
          <a:ext cx="2176231" cy="1926356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1</xdr:col>
      <xdr:colOff>66673</xdr:colOff>
      <xdr:row>11</xdr:row>
      <xdr:rowOff>9525</xdr:rowOff>
    </xdr:from>
    <xdr:to>
      <xdr:col>2</xdr:col>
      <xdr:colOff>1540196</xdr:colOff>
      <xdr:row>16</xdr:row>
      <xdr:rowOff>258077</xdr:rowOff>
    </xdr:to>
    <xdr:pic>
      <xdr:nvPicPr>
        <xdr:cNvPr id="15" name="Picture 14" descr="http://www.agsalesworks.com/Portals/1975/images/vision2mobile-7-tips-resized-6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3" y="4505325"/>
          <a:ext cx="2083123" cy="1554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1955322</xdr:colOff>
      <xdr:row>22</xdr:row>
      <xdr:rowOff>180975</xdr:rowOff>
    </xdr:from>
    <xdr:to>
      <xdr:col>6</xdr:col>
      <xdr:colOff>53985</xdr:colOff>
      <xdr:row>25</xdr:row>
      <xdr:rowOff>152400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5572" y="6553200"/>
          <a:ext cx="984738" cy="914400"/>
        </a:xfrm>
        <a:prstGeom prst="rect">
          <a:avLst/>
        </a:prstGeom>
      </xdr:spPr>
    </xdr:pic>
    <xdr:clientData/>
  </xdr:twoCellAnchor>
  <xdr:twoCellAnchor>
    <xdr:from>
      <xdr:col>2</xdr:col>
      <xdr:colOff>293048</xdr:colOff>
      <xdr:row>6</xdr:row>
      <xdr:rowOff>82748</xdr:rowOff>
    </xdr:from>
    <xdr:to>
      <xdr:col>9</xdr:col>
      <xdr:colOff>392321</xdr:colOff>
      <xdr:row>6</xdr:row>
      <xdr:rowOff>394244</xdr:rowOff>
    </xdr:to>
    <xdr:sp macro="" textlink="">
      <xdr:nvSpPr>
        <xdr:cNvPr id="66" name="Rectangle 65"/>
        <xdr:cNvSpPr/>
      </xdr:nvSpPr>
      <xdr:spPr>
        <a:xfrm>
          <a:off x="1778948" y="1320998"/>
          <a:ext cx="7052523" cy="311496"/>
        </a:xfrm>
        <a:prstGeom prst="rect">
          <a:avLst/>
        </a:prstGeom>
      </xdr:spPr>
      <xdr:txBody>
        <a:bodyPr wrap="square" anchor="b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tx1"/>
              </a:solidFill>
            </a:rPr>
            <a:t>                                          </a:t>
          </a:r>
          <a:r>
            <a:rPr lang="en-US" sz="1400" b="1" u="none">
              <a:solidFill>
                <a:schemeClr val="tx1"/>
              </a:solidFill>
            </a:rPr>
            <a:t>Your Custom e-Global PaymenGateway</a:t>
          </a:r>
          <a:endParaRPr lang="en-US" sz="1400" u="none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650397</xdr:colOff>
      <xdr:row>12</xdr:row>
      <xdr:rowOff>5151</xdr:rowOff>
    </xdr:from>
    <xdr:to>
      <xdr:col>4</xdr:col>
      <xdr:colOff>1336197</xdr:colOff>
      <xdr:row>13</xdr:row>
      <xdr:rowOff>105718</xdr:rowOff>
    </xdr:to>
    <xdr:sp macro="" textlink="">
      <xdr:nvSpPr>
        <xdr:cNvPr id="68" name="TextBox 7"/>
        <xdr:cNvSpPr txBox="1"/>
      </xdr:nvSpPr>
      <xdr:spPr>
        <a:xfrm>
          <a:off x="2136297" y="3119826"/>
          <a:ext cx="2505075" cy="4053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000">
              <a:solidFill>
                <a:schemeClr val="tx1"/>
              </a:solidFill>
            </a:rPr>
            <a:t>Load via  ACH, EFT, Bank Wires,</a:t>
          </a:r>
        </a:p>
        <a:p>
          <a:r>
            <a:rPr lang="en-US" sz="1000">
              <a:solidFill>
                <a:schemeClr val="tx1"/>
              </a:solidFill>
            </a:rPr>
            <a:t> SWIFT, Credit/Debit Card, Cash</a:t>
          </a:r>
        </a:p>
      </xdr:txBody>
    </xdr:sp>
    <xdr:clientData/>
  </xdr:twoCellAnchor>
  <xdr:twoCellAnchor>
    <xdr:from>
      <xdr:col>4</xdr:col>
      <xdr:colOff>1038467</xdr:colOff>
      <xdr:row>11</xdr:row>
      <xdr:rowOff>199224</xdr:rowOff>
    </xdr:from>
    <xdr:to>
      <xdr:col>4</xdr:col>
      <xdr:colOff>2611646</xdr:colOff>
      <xdr:row>13</xdr:row>
      <xdr:rowOff>112844</xdr:rowOff>
    </xdr:to>
    <xdr:sp macro="" textlink="">
      <xdr:nvSpPr>
        <xdr:cNvPr id="69" name="TextBox 8"/>
        <xdr:cNvSpPr txBox="1"/>
      </xdr:nvSpPr>
      <xdr:spPr>
        <a:xfrm>
          <a:off x="4886567" y="2856699"/>
          <a:ext cx="1573179" cy="599420"/>
        </a:xfrm>
        <a:prstGeom prst="rect">
          <a:avLst/>
        </a:prstGeom>
        <a:ln/>
      </xdr:spPr>
      <xdr:style>
        <a:lnRef idx="0">
          <a:schemeClr val="dk1"/>
        </a:lnRef>
        <a:fillRef idx="1003">
          <a:schemeClr val="dk2"/>
        </a:fillRef>
        <a:effectRef idx="3">
          <a:schemeClr val="dk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Your Company</a:t>
          </a:r>
        </a:p>
        <a:p>
          <a:pPr algn="ctr"/>
          <a:r>
            <a:rPr lang="en-US" sz="900" b="1"/>
            <a:t>Master Funding Acct</a:t>
          </a:r>
        </a:p>
        <a:p>
          <a:pPr algn="ctr"/>
          <a:r>
            <a:rPr lang="en-US" sz="800" b="1"/>
            <a:t>(Payroll, Payments &amp; Purchases)</a:t>
          </a:r>
        </a:p>
      </xdr:txBody>
    </xdr:sp>
    <xdr:clientData/>
  </xdr:twoCellAnchor>
  <xdr:twoCellAnchor>
    <xdr:from>
      <xdr:col>6</xdr:col>
      <xdr:colOff>106571</xdr:colOff>
      <xdr:row>12</xdr:row>
      <xdr:rowOff>33397</xdr:rowOff>
    </xdr:from>
    <xdr:to>
      <xdr:col>7</xdr:col>
      <xdr:colOff>449471</xdr:colOff>
      <xdr:row>13</xdr:row>
      <xdr:rowOff>159484</xdr:rowOff>
    </xdr:to>
    <xdr:sp macro="" textlink="">
      <xdr:nvSpPr>
        <xdr:cNvPr id="70" name="TextBox 9"/>
        <xdr:cNvSpPr txBox="1"/>
      </xdr:nvSpPr>
      <xdr:spPr>
        <a:xfrm>
          <a:off x="6840746" y="3071872"/>
          <a:ext cx="952500" cy="430887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Your Bank</a:t>
          </a:r>
        </a:p>
        <a:p>
          <a:pPr algn="ctr"/>
          <a:r>
            <a:rPr lang="en-US" sz="1100" b="1"/>
            <a:t>Escrow Acct</a:t>
          </a:r>
        </a:p>
      </xdr:txBody>
    </xdr:sp>
    <xdr:clientData/>
  </xdr:twoCellAnchor>
  <xdr:twoCellAnchor>
    <xdr:from>
      <xdr:col>4</xdr:col>
      <xdr:colOff>650944</xdr:colOff>
      <xdr:row>12</xdr:row>
      <xdr:rowOff>262356</xdr:rowOff>
    </xdr:from>
    <xdr:to>
      <xdr:col>4</xdr:col>
      <xdr:colOff>938023</xdr:colOff>
      <xdr:row>12</xdr:row>
      <xdr:rowOff>262356</xdr:rowOff>
    </xdr:to>
    <xdr:cxnSp macro="">
      <xdr:nvCxnSpPr>
        <xdr:cNvPr id="71" name="Straight Arrow Connector 70"/>
        <xdr:cNvCxnSpPr/>
      </xdr:nvCxnSpPr>
      <xdr:spPr>
        <a:xfrm>
          <a:off x="2651194" y="3519906"/>
          <a:ext cx="287079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2661147</xdr:colOff>
      <xdr:row>12</xdr:row>
      <xdr:rowOff>243306</xdr:rowOff>
    </xdr:from>
    <xdr:to>
      <xdr:col>6</xdr:col>
      <xdr:colOff>79872</xdr:colOff>
      <xdr:row>12</xdr:row>
      <xdr:rowOff>243306</xdr:rowOff>
    </xdr:to>
    <xdr:cxnSp macro="">
      <xdr:nvCxnSpPr>
        <xdr:cNvPr id="72" name="Straight Arrow Connector 71"/>
        <xdr:cNvCxnSpPr/>
      </xdr:nvCxnSpPr>
      <xdr:spPr>
        <a:xfrm>
          <a:off x="4661397" y="3500856"/>
          <a:ext cx="30480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508157</xdr:colOff>
      <xdr:row>14</xdr:row>
      <xdr:rowOff>140859</xdr:rowOff>
    </xdr:from>
    <xdr:to>
      <xdr:col>8</xdr:col>
      <xdr:colOff>266636</xdr:colOff>
      <xdr:row>14</xdr:row>
      <xdr:rowOff>140859</xdr:rowOff>
    </xdr:to>
    <xdr:cxnSp macro="">
      <xdr:nvCxnSpPr>
        <xdr:cNvPr id="73" name="Straight Connector 72"/>
        <xdr:cNvCxnSpPr/>
      </xdr:nvCxnSpPr>
      <xdr:spPr>
        <a:xfrm>
          <a:off x="1289207" y="4008009"/>
          <a:ext cx="5502054" cy="0"/>
        </a:xfrm>
        <a:prstGeom prst="line">
          <a:avLst/>
        </a:prstGeom>
        <a:ln w="12700">
          <a:solidFill>
            <a:schemeClr val="accent4">
              <a:lumMod val="50000"/>
            </a:schemeClr>
          </a:solidFill>
        </a:ln>
      </xdr:spPr>
      <xdr:style>
        <a:lnRef idx="2">
          <a:schemeClr val="accent1"/>
        </a:lnRef>
        <a:fillRef idx="1002">
          <a:schemeClr val="dk2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513651</xdr:colOff>
      <xdr:row>14</xdr:row>
      <xdr:rowOff>155983</xdr:rowOff>
    </xdr:from>
    <xdr:to>
      <xdr:col>2</xdr:col>
      <xdr:colOff>513651</xdr:colOff>
      <xdr:row>15</xdr:row>
      <xdr:rowOff>83271</xdr:rowOff>
    </xdr:to>
    <xdr:cxnSp macro="">
      <xdr:nvCxnSpPr>
        <xdr:cNvPr id="74" name="Straight Connector 73"/>
        <xdr:cNvCxnSpPr/>
      </xdr:nvCxnSpPr>
      <xdr:spPr>
        <a:xfrm>
          <a:off x="1294701" y="4023133"/>
          <a:ext cx="0" cy="23208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208851</xdr:colOff>
      <xdr:row>14</xdr:row>
      <xdr:rowOff>155983</xdr:rowOff>
    </xdr:from>
    <xdr:to>
      <xdr:col>4</xdr:col>
      <xdr:colOff>208851</xdr:colOff>
      <xdr:row>15</xdr:row>
      <xdr:rowOff>83271</xdr:rowOff>
    </xdr:to>
    <xdr:cxnSp macro="">
      <xdr:nvCxnSpPr>
        <xdr:cNvPr id="75" name="Straight Connector 74"/>
        <xdr:cNvCxnSpPr/>
      </xdr:nvCxnSpPr>
      <xdr:spPr>
        <a:xfrm>
          <a:off x="2209101" y="4023133"/>
          <a:ext cx="0" cy="23208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1047051</xdr:colOff>
      <xdr:row>14</xdr:row>
      <xdr:rowOff>155983</xdr:rowOff>
    </xdr:from>
    <xdr:to>
      <xdr:col>4</xdr:col>
      <xdr:colOff>1047051</xdr:colOff>
      <xdr:row>15</xdr:row>
      <xdr:rowOff>83271</xdr:rowOff>
    </xdr:to>
    <xdr:cxnSp macro="">
      <xdr:nvCxnSpPr>
        <xdr:cNvPr id="76" name="Straight Connector 75"/>
        <xdr:cNvCxnSpPr/>
      </xdr:nvCxnSpPr>
      <xdr:spPr>
        <a:xfrm>
          <a:off x="3047301" y="4023133"/>
          <a:ext cx="0" cy="23208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2113851</xdr:colOff>
      <xdr:row>14</xdr:row>
      <xdr:rowOff>155983</xdr:rowOff>
    </xdr:from>
    <xdr:to>
      <xdr:col>4</xdr:col>
      <xdr:colOff>2113851</xdr:colOff>
      <xdr:row>15</xdr:row>
      <xdr:rowOff>83271</xdr:rowOff>
    </xdr:to>
    <xdr:cxnSp macro="">
      <xdr:nvCxnSpPr>
        <xdr:cNvPr id="77" name="Straight Connector 76"/>
        <xdr:cNvCxnSpPr/>
      </xdr:nvCxnSpPr>
      <xdr:spPr>
        <a:xfrm>
          <a:off x="4114101" y="4023133"/>
          <a:ext cx="0" cy="23208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599376</xdr:colOff>
      <xdr:row>14</xdr:row>
      <xdr:rowOff>155983</xdr:rowOff>
    </xdr:from>
    <xdr:to>
      <xdr:col>6</xdr:col>
      <xdr:colOff>599376</xdr:colOff>
      <xdr:row>15</xdr:row>
      <xdr:rowOff>83271</xdr:rowOff>
    </xdr:to>
    <xdr:cxnSp macro="">
      <xdr:nvCxnSpPr>
        <xdr:cNvPr id="78" name="Straight Connector 77"/>
        <xdr:cNvCxnSpPr/>
      </xdr:nvCxnSpPr>
      <xdr:spPr>
        <a:xfrm>
          <a:off x="5485701" y="4023133"/>
          <a:ext cx="0" cy="23208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256476</xdr:colOff>
      <xdr:row>14</xdr:row>
      <xdr:rowOff>155983</xdr:rowOff>
    </xdr:from>
    <xdr:to>
      <xdr:col>8</xdr:col>
      <xdr:colOff>256476</xdr:colOff>
      <xdr:row>15</xdr:row>
      <xdr:rowOff>83271</xdr:rowOff>
    </xdr:to>
    <xdr:cxnSp macro="">
      <xdr:nvCxnSpPr>
        <xdr:cNvPr id="79" name="Straight Connector 78"/>
        <xdr:cNvCxnSpPr/>
      </xdr:nvCxnSpPr>
      <xdr:spPr>
        <a:xfrm>
          <a:off x="6781101" y="4023133"/>
          <a:ext cx="0" cy="23208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126522</xdr:colOff>
      <xdr:row>15</xdr:row>
      <xdr:rowOff>136933</xdr:rowOff>
    </xdr:from>
    <xdr:to>
      <xdr:col>3</xdr:col>
      <xdr:colOff>202722</xdr:colOff>
      <xdr:row>16</xdr:row>
      <xdr:rowOff>84218</xdr:rowOff>
    </xdr:to>
    <xdr:sp macro="" textlink="">
      <xdr:nvSpPr>
        <xdr:cNvPr id="80" name="TextBox 21"/>
        <xdr:cNvSpPr txBox="1"/>
      </xdr:nvSpPr>
      <xdr:spPr>
        <a:xfrm>
          <a:off x="907572" y="4308883"/>
          <a:ext cx="685800" cy="26161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Africa</a:t>
          </a:r>
        </a:p>
      </xdr:txBody>
    </xdr:sp>
    <xdr:clientData/>
  </xdr:twoCellAnchor>
  <xdr:twoCellAnchor>
    <xdr:from>
      <xdr:col>3</xdr:col>
      <xdr:colOff>285051</xdr:colOff>
      <xdr:row>15</xdr:row>
      <xdr:rowOff>79783</xdr:rowOff>
    </xdr:from>
    <xdr:to>
      <xdr:col>4</xdr:col>
      <xdr:colOff>666051</xdr:colOff>
      <xdr:row>16</xdr:row>
      <xdr:rowOff>196345</xdr:rowOff>
    </xdr:to>
    <xdr:sp macro="" textlink="">
      <xdr:nvSpPr>
        <xdr:cNvPr id="81" name="TextBox 22"/>
        <xdr:cNvSpPr txBox="1"/>
      </xdr:nvSpPr>
      <xdr:spPr>
        <a:xfrm>
          <a:off x="1675701" y="4251733"/>
          <a:ext cx="990600" cy="43088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Asia &amp; </a:t>
          </a:r>
        </a:p>
        <a:p>
          <a:pPr algn="ctr"/>
          <a:r>
            <a:rPr lang="en-US" sz="1100" b="1"/>
            <a:t>Pacific Islands</a:t>
          </a:r>
        </a:p>
      </xdr:txBody>
    </xdr:sp>
    <xdr:clientData/>
  </xdr:twoCellAnchor>
  <xdr:twoCellAnchor>
    <xdr:from>
      <xdr:col>4</xdr:col>
      <xdr:colOff>770826</xdr:colOff>
      <xdr:row>15</xdr:row>
      <xdr:rowOff>79783</xdr:rowOff>
    </xdr:from>
    <xdr:to>
      <xdr:col>4</xdr:col>
      <xdr:colOff>1628076</xdr:colOff>
      <xdr:row>16</xdr:row>
      <xdr:rowOff>27068</xdr:rowOff>
    </xdr:to>
    <xdr:sp macro="" textlink="">
      <xdr:nvSpPr>
        <xdr:cNvPr id="82" name="TextBox 23"/>
        <xdr:cNvSpPr txBox="1"/>
      </xdr:nvSpPr>
      <xdr:spPr>
        <a:xfrm>
          <a:off x="2771076" y="4251733"/>
          <a:ext cx="857250" cy="26161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Caribbean</a:t>
          </a:r>
        </a:p>
      </xdr:txBody>
    </xdr:sp>
    <xdr:clientData/>
  </xdr:twoCellAnchor>
  <xdr:twoCellAnchor>
    <xdr:from>
      <xdr:col>4</xdr:col>
      <xdr:colOff>1732851</xdr:colOff>
      <xdr:row>15</xdr:row>
      <xdr:rowOff>79783</xdr:rowOff>
    </xdr:from>
    <xdr:to>
      <xdr:col>4</xdr:col>
      <xdr:colOff>2723451</xdr:colOff>
      <xdr:row>16</xdr:row>
      <xdr:rowOff>196345</xdr:rowOff>
    </xdr:to>
    <xdr:sp macro="" textlink="">
      <xdr:nvSpPr>
        <xdr:cNvPr id="83" name="TextBox 24"/>
        <xdr:cNvSpPr txBox="1"/>
      </xdr:nvSpPr>
      <xdr:spPr>
        <a:xfrm>
          <a:off x="3733101" y="4251733"/>
          <a:ext cx="990600" cy="43088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United States &amp; Canada</a:t>
          </a:r>
        </a:p>
      </xdr:txBody>
    </xdr:sp>
    <xdr:clientData/>
  </xdr:twoCellAnchor>
  <xdr:twoCellAnchor>
    <xdr:from>
      <xdr:col>5</xdr:col>
      <xdr:colOff>56451</xdr:colOff>
      <xdr:row>15</xdr:row>
      <xdr:rowOff>79783</xdr:rowOff>
    </xdr:from>
    <xdr:to>
      <xdr:col>7</xdr:col>
      <xdr:colOff>668488</xdr:colOff>
      <xdr:row>16</xdr:row>
      <xdr:rowOff>273289</xdr:rowOff>
    </xdr:to>
    <xdr:sp macro="" textlink="">
      <xdr:nvSpPr>
        <xdr:cNvPr id="84" name="TextBox 25"/>
        <xdr:cNvSpPr txBox="1"/>
      </xdr:nvSpPr>
      <xdr:spPr>
        <a:xfrm>
          <a:off x="4799901" y="4251733"/>
          <a:ext cx="1364512" cy="507831"/>
        </a:xfrm>
        <a:prstGeom prst="rect">
          <a:avLst/>
        </a:prstGeom>
        <a:ln/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Latino Countries</a:t>
          </a:r>
        </a:p>
        <a:p>
          <a:pPr algn="ctr"/>
          <a:r>
            <a:rPr lang="en-US" sz="800" b="1"/>
            <a:t>Mexico, Puerto Rico Dominican Republic &amp; more</a:t>
          </a:r>
        </a:p>
      </xdr:txBody>
    </xdr:sp>
    <xdr:clientData/>
  </xdr:twoCellAnchor>
  <xdr:twoCellAnchor>
    <xdr:from>
      <xdr:col>7</xdr:col>
      <xdr:colOff>889423</xdr:colOff>
      <xdr:row>15</xdr:row>
      <xdr:rowOff>83271</xdr:rowOff>
    </xdr:from>
    <xdr:to>
      <xdr:col>9</xdr:col>
      <xdr:colOff>241723</xdr:colOff>
      <xdr:row>16</xdr:row>
      <xdr:rowOff>199833</xdr:rowOff>
    </xdr:to>
    <xdr:sp macro="" textlink="">
      <xdr:nvSpPr>
        <xdr:cNvPr id="85" name="TextBox 26"/>
        <xdr:cNvSpPr txBox="1"/>
      </xdr:nvSpPr>
      <xdr:spPr>
        <a:xfrm>
          <a:off x="6385348" y="4255221"/>
          <a:ext cx="990600" cy="43088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Europe &amp; Middle East</a:t>
          </a:r>
        </a:p>
      </xdr:txBody>
    </xdr:sp>
    <xdr:clientData/>
  </xdr:twoCellAnchor>
  <xdr:twoCellAnchor>
    <xdr:from>
      <xdr:col>4</xdr:col>
      <xdr:colOff>2107723</xdr:colOff>
      <xdr:row>13</xdr:row>
      <xdr:rowOff>152430</xdr:rowOff>
    </xdr:from>
    <xdr:to>
      <xdr:col>4</xdr:col>
      <xdr:colOff>2107724</xdr:colOff>
      <xdr:row>14</xdr:row>
      <xdr:rowOff>104775</xdr:rowOff>
    </xdr:to>
    <xdr:cxnSp macro="">
      <xdr:nvCxnSpPr>
        <xdr:cNvPr id="86" name="Straight Arrow Connector 85"/>
        <xdr:cNvCxnSpPr/>
      </xdr:nvCxnSpPr>
      <xdr:spPr>
        <a:xfrm flipH="1">
          <a:off x="4107973" y="3714780"/>
          <a:ext cx="1" cy="25714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513651</xdr:colOff>
      <xdr:row>16</xdr:row>
      <xdr:rowOff>146458</xdr:rowOff>
    </xdr:from>
    <xdr:to>
      <xdr:col>2</xdr:col>
      <xdr:colOff>513651</xdr:colOff>
      <xdr:row>18</xdr:row>
      <xdr:rowOff>47616</xdr:rowOff>
    </xdr:to>
    <xdr:cxnSp macro="">
      <xdr:nvCxnSpPr>
        <xdr:cNvPr id="87" name="Straight Connector 86"/>
        <xdr:cNvCxnSpPr/>
      </xdr:nvCxnSpPr>
      <xdr:spPr>
        <a:xfrm>
          <a:off x="1294701" y="4632733"/>
          <a:ext cx="0" cy="52980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179375</xdr:colOff>
      <xdr:row>16</xdr:row>
      <xdr:rowOff>295370</xdr:rowOff>
    </xdr:from>
    <xdr:to>
      <xdr:col>4</xdr:col>
      <xdr:colOff>179375</xdr:colOff>
      <xdr:row>18</xdr:row>
      <xdr:rowOff>47616</xdr:rowOff>
    </xdr:to>
    <xdr:cxnSp macro="">
      <xdr:nvCxnSpPr>
        <xdr:cNvPr id="88" name="Straight Connector 87"/>
        <xdr:cNvCxnSpPr/>
      </xdr:nvCxnSpPr>
      <xdr:spPr>
        <a:xfrm>
          <a:off x="2179625" y="4781645"/>
          <a:ext cx="0" cy="380896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1047051</xdr:colOff>
      <xdr:row>16</xdr:row>
      <xdr:rowOff>146458</xdr:rowOff>
    </xdr:from>
    <xdr:to>
      <xdr:col>4</xdr:col>
      <xdr:colOff>1047051</xdr:colOff>
      <xdr:row>18</xdr:row>
      <xdr:rowOff>47616</xdr:rowOff>
    </xdr:to>
    <xdr:cxnSp macro="">
      <xdr:nvCxnSpPr>
        <xdr:cNvPr id="89" name="Straight Connector 88"/>
        <xdr:cNvCxnSpPr/>
      </xdr:nvCxnSpPr>
      <xdr:spPr>
        <a:xfrm>
          <a:off x="3047301" y="4632733"/>
          <a:ext cx="0" cy="52980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136047</xdr:colOff>
      <xdr:row>16</xdr:row>
      <xdr:rowOff>298858</xdr:rowOff>
    </xdr:from>
    <xdr:to>
      <xdr:col>7</xdr:col>
      <xdr:colOff>136047</xdr:colOff>
      <xdr:row>18</xdr:row>
      <xdr:rowOff>47616</xdr:rowOff>
    </xdr:to>
    <xdr:cxnSp macro="">
      <xdr:nvCxnSpPr>
        <xdr:cNvPr id="90" name="Straight Connector 89"/>
        <xdr:cNvCxnSpPr/>
      </xdr:nvCxnSpPr>
      <xdr:spPr>
        <a:xfrm>
          <a:off x="5631972" y="4785133"/>
          <a:ext cx="0" cy="377408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241738</xdr:colOff>
      <xdr:row>16</xdr:row>
      <xdr:rowOff>295370</xdr:rowOff>
    </xdr:from>
    <xdr:to>
      <xdr:col>8</xdr:col>
      <xdr:colOff>256476</xdr:colOff>
      <xdr:row>18</xdr:row>
      <xdr:rowOff>47616</xdr:rowOff>
    </xdr:to>
    <xdr:cxnSp macro="">
      <xdr:nvCxnSpPr>
        <xdr:cNvPr id="91" name="Straight Connector 90"/>
        <xdr:cNvCxnSpPr/>
      </xdr:nvCxnSpPr>
      <xdr:spPr>
        <a:xfrm flipH="1">
          <a:off x="6766363" y="4781645"/>
          <a:ext cx="14738" cy="380896"/>
        </a:xfrm>
        <a:prstGeom prst="line">
          <a:avLst/>
        </a:prstGeom>
      </xdr:spPr>
      <xdr:style>
        <a:lnRef idx="1">
          <a:schemeClr val="accent1"/>
        </a:lnRef>
        <a:fillRef idx="1002">
          <a:schemeClr val="dk2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1155578</xdr:colOff>
      <xdr:row>17</xdr:row>
      <xdr:rowOff>142875</xdr:rowOff>
    </xdr:from>
    <xdr:to>
      <xdr:col>7</xdr:col>
      <xdr:colOff>283523</xdr:colOff>
      <xdr:row>18</xdr:row>
      <xdr:rowOff>136327</xdr:rowOff>
    </xdr:to>
    <xdr:sp macro="" textlink="">
      <xdr:nvSpPr>
        <xdr:cNvPr id="92" name="TextBox 43"/>
        <xdr:cNvSpPr txBox="1"/>
      </xdr:nvSpPr>
      <xdr:spPr>
        <a:xfrm>
          <a:off x="3155828" y="4943475"/>
          <a:ext cx="2623620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accent4">
                  <a:lumMod val="50000"/>
                </a:schemeClr>
              </a:solidFill>
            </a:rPr>
            <a:t>e-GLOBAL Payment Gateway</a:t>
          </a:r>
        </a:p>
      </xdr:txBody>
    </xdr:sp>
    <xdr:clientData/>
  </xdr:twoCellAnchor>
  <xdr:twoCellAnchor>
    <xdr:from>
      <xdr:col>4</xdr:col>
      <xdr:colOff>2140107</xdr:colOff>
      <xdr:row>19</xdr:row>
      <xdr:rowOff>256640</xdr:rowOff>
    </xdr:from>
    <xdr:to>
      <xdr:col>6</xdr:col>
      <xdr:colOff>288447</xdr:colOff>
      <xdr:row>21</xdr:row>
      <xdr:rowOff>135821</xdr:rowOff>
    </xdr:to>
    <xdr:sp macro="" textlink="">
      <xdr:nvSpPr>
        <xdr:cNvPr id="93" name="TextBox 44"/>
        <xdr:cNvSpPr txBox="1"/>
      </xdr:nvSpPr>
      <xdr:spPr>
        <a:xfrm>
          <a:off x="4140357" y="5685890"/>
          <a:ext cx="1034415" cy="507831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Businesses</a:t>
          </a:r>
        </a:p>
        <a:p>
          <a:pPr algn="ctr"/>
          <a:r>
            <a:rPr lang="en-US" sz="800"/>
            <a:t>Payroll &amp; Expenses</a:t>
          </a:r>
        </a:p>
        <a:p>
          <a:pPr algn="ctr"/>
          <a:r>
            <a:rPr lang="en-US" sz="800"/>
            <a:t>Goods &amp; Services</a:t>
          </a:r>
        </a:p>
      </xdr:txBody>
    </xdr:sp>
    <xdr:clientData/>
  </xdr:twoCellAnchor>
  <xdr:twoCellAnchor>
    <xdr:from>
      <xdr:col>4</xdr:col>
      <xdr:colOff>452070</xdr:colOff>
      <xdr:row>19</xdr:row>
      <xdr:rowOff>154871</xdr:rowOff>
    </xdr:from>
    <xdr:to>
      <xdr:col>4</xdr:col>
      <xdr:colOff>1726722</xdr:colOff>
      <xdr:row>22</xdr:row>
      <xdr:rowOff>12115</xdr:rowOff>
    </xdr:to>
    <xdr:sp macro="" textlink="">
      <xdr:nvSpPr>
        <xdr:cNvPr id="94" name="TextBox 45"/>
        <xdr:cNvSpPr txBox="1"/>
      </xdr:nvSpPr>
      <xdr:spPr>
        <a:xfrm>
          <a:off x="2452320" y="5584121"/>
          <a:ext cx="1274652" cy="800219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Unlimited FREE </a:t>
          </a:r>
        </a:p>
        <a:p>
          <a:pPr algn="ctr"/>
          <a:r>
            <a:rPr lang="en-US" sz="1100" b="1"/>
            <a:t>Gateway Accts</a:t>
          </a:r>
        </a:p>
        <a:p>
          <a:pPr algn="ctr"/>
          <a:r>
            <a:rPr lang="en-US" sz="800" b="1"/>
            <a:t>Customers, Employees, Distributors, Sales Reps, Vendors, Suppliers </a:t>
          </a:r>
        </a:p>
      </xdr:txBody>
    </xdr:sp>
    <xdr:clientData/>
  </xdr:twoCellAnchor>
  <xdr:twoCellAnchor>
    <xdr:from>
      <xdr:col>2</xdr:col>
      <xdr:colOff>0</xdr:colOff>
      <xdr:row>19</xdr:row>
      <xdr:rowOff>197287</xdr:rowOff>
    </xdr:from>
    <xdr:to>
      <xdr:col>4</xdr:col>
      <xdr:colOff>126522</xdr:colOff>
      <xdr:row>22</xdr:row>
      <xdr:rowOff>19778</xdr:rowOff>
    </xdr:to>
    <xdr:sp macro="" textlink="">
      <xdr:nvSpPr>
        <xdr:cNvPr id="95" name="TextBox 46"/>
        <xdr:cNvSpPr txBox="1"/>
      </xdr:nvSpPr>
      <xdr:spPr>
        <a:xfrm>
          <a:off x="781050" y="5245537"/>
          <a:ext cx="1345722" cy="765466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Load via</a:t>
          </a:r>
        </a:p>
        <a:p>
          <a:pPr algn="ctr"/>
          <a:r>
            <a:rPr lang="en-US" sz="800"/>
            <a:t>Credit /Debit Cards</a:t>
          </a:r>
        </a:p>
        <a:p>
          <a:pPr algn="ctr"/>
          <a:r>
            <a:rPr lang="en-US" sz="800"/>
            <a:t>Bank Accts , Wires,</a:t>
          </a:r>
          <a:r>
            <a:rPr lang="en-US" sz="800" baseline="0"/>
            <a:t> </a:t>
          </a:r>
          <a:r>
            <a:rPr lang="en-US" sz="800"/>
            <a:t>PayPal,</a:t>
          </a:r>
          <a:br>
            <a:rPr lang="en-US" sz="800"/>
          </a:br>
          <a:r>
            <a:rPr lang="en-US" sz="800"/>
            <a:t> STP &amp; e-Wallets,  E2E Transfers,</a:t>
          </a:r>
        </a:p>
        <a:p>
          <a:pPr algn="ctr"/>
          <a:r>
            <a:rPr lang="en-US" sz="800"/>
            <a:t>Cash @ 10+M Prepaid  Locations</a:t>
          </a:r>
        </a:p>
      </xdr:txBody>
    </xdr:sp>
    <xdr:clientData/>
  </xdr:twoCellAnchor>
  <xdr:twoCellAnchor>
    <xdr:from>
      <xdr:col>4</xdr:col>
      <xdr:colOff>337401</xdr:colOff>
      <xdr:row>23</xdr:row>
      <xdr:rowOff>92958</xdr:rowOff>
    </xdr:from>
    <xdr:to>
      <xdr:col>4</xdr:col>
      <xdr:colOff>1574322</xdr:colOff>
      <xdr:row>25</xdr:row>
      <xdr:rowOff>104548</xdr:rowOff>
    </xdr:to>
    <xdr:sp macro="" textlink="">
      <xdr:nvSpPr>
        <xdr:cNvPr id="96" name="TextBox 47"/>
        <xdr:cNvSpPr txBox="1"/>
      </xdr:nvSpPr>
      <xdr:spPr>
        <a:xfrm>
          <a:off x="3642576" y="6617583"/>
          <a:ext cx="1236921" cy="640240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Off-Load </a:t>
          </a:r>
        </a:p>
        <a:p>
          <a:pPr algn="ctr"/>
          <a:r>
            <a:rPr lang="en-US" sz="800"/>
            <a:t>Checking/Savings Acct</a:t>
          </a:r>
        </a:p>
        <a:p>
          <a:pPr algn="ctr"/>
          <a:r>
            <a:rPr lang="en-US" sz="800"/>
            <a:t>Debit,</a:t>
          </a:r>
          <a:r>
            <a:rPr lang="en-US" sz="800" baseline="0"/>
            <a:t> </a:t>
          </a:r>
          <a:r>
            <a:rPr lang="en-US" sz="800"/>
            <a:t>Prepaid</a:t>
          </a:r>
        </a:p>
        <a:p>
          <a:pPr algn="ctr"/>
          <a:r>
            <a:rPr lang="en-US" sz="800"/>
            <a:t>&amp;</a:t>
          </a:r>
          <a:r>
            <a:rPr lang="en-US" sz="800" baseline="0"/>
            <a:t> Virtual </a:t>
          </a:r>
          <a:r>
            <a:rPr lang="en-US" sz="800"/>
            <a:t>Cards</a:t>
          </a:r>
        </a:p>
      </xdr:txBody>
    </xdr:sp>
    <xdr:clientData/>
  </xdr:twoCellAnchor>
  <xdr:twoCellAnchor>
    <xdr:from>
      <xdr:col>7</xdr:col>
      <xdr:colOff>851323</xdr:colOff>
      <xdr:row>19</xdr:row>
      <xdr:rowOff>225862</xdr:rowOff>
    </xdr:from>
    <xdr:to>
      <xdr:col>9</xdr:col>
      <xdr:colOff>250347</xdr:colOff>
      <xdr:row>21</xdr:row>
      <xdr:rowOff>135821</xdr:rowOff>
    </xdr:to>
    <xdr:sp macro="" textlink="">
      <xdr:nvSpPr>
        <xdr:cNvPr id="97" name="TextBox 49"/>
        <xdr:cNvSpPr txBox="1"/>
      </xdr:nvSpPr>
      <xdr:spPr>
        <a:xfrm>
          <a:off x="6347248" y="5655112"/>
          <a:ext cx="1037324" cy="538609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Gov’t</a:t>
          </a:r>
        </a:p>
        <a:p>
          <a:pPr algn="ctr"/>
          <a:r>
            <a:rPr lang="en-US" sz="900"/>
            <a:t>Payroll/SSI/T&amp;E</a:t>
          </a:r>
        </a:p>
        <a:p>
          <a:pPr algn="ctr"/>
          <a:r>
            <a:rPr lang="en-US" sz="900"/>
            <a:t>Vendor Payments</a:t>
          </a:r>
        </a:p>
      </xdr:txBody>
    </xdr:sp>
    <xdr:clientData/>
  </xdr:twoCellAnchor>
  <xdr:twoCellAnchor>
    <xdr:from>
      <xdr:col>6</xdr:col>
      <xdr:colOff>357899</xdr:colOff>
      <xdr:row>19</xdr:row>
      <xdr:rowOff>251639</xdr:rowOff>
    </xdr:from>
    <xdr:to>
      <xdr:col>7</xdr:col>
      <xdr:colOff>700799</xdr:colOff>
      <xdr:row>21</xdr:row>
      <xdr:rowOff>23099</xdr:rowOff>
    </xdr:to>
    <xdr:sp macro="" textlink="">
      <xdr:nvSpPr>
        <xdr:cNvPr id="98" name="TextBox 50"/>
        <xdr:cNvSpPr txBox="1"/>
      </xdr:nvSpPr>
      <xdr:spPr>
        <a:xfrm>
          <a:off x="5244224" y="5680889"/>
          <a:ext cx="952500" cy="400110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Banks</a:t>
          </a:r>
        </a:p>
        <a:p>
          <a:pPr algn="ctr"/>
          <a:r>
            <a:rPr lang="en-US" sz="900"/>
            <a:t>Online/Mobile</a:t>
          </a:r>
        </a:p>
      </xdr:txBody>
    </xdr:sp>
    <xdr:clientData/>
  </xdr:twoCellAnchor>
  <xdr:twoCellAnchor>
    <xdr:from>
      <xdr:col>4</xdr:col>
      <xdr:colOff>1788317</xdr:colOff>
      <xdr:row>20</xdr:row>
      <xdr:rowOff>240596</xdr:rowOff>
    </xdr:from>
    <xdr:to>
      <xdr:col>4</xdr:col>
      <xdr:colOff>2107722</xdr:colOff>
      <xdr:row>20</xdr:row>
      <xdr:rowOff>240596</xdr:rowOff>
    </xdr:to>
    <xdr:cxnSp macro="">
      <xdr:nvCxnSpPr>
        <xdr:cNvPr id="99" name="Straight Arrow Connector 98"/>
        <xdr:cNvCxnSpPr/>
      </xdr:nvCxnSpPr>
      <xdr:spPr>
        <a:xfrm>
          <a:off x="3788567" y="5984171"/>
          <a:ext cx="31940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1040922</xdr:colOff>
      <xdr:row>18</xdr:row>
      <xdr:rowOff>171450</xdr:rowOff>
    </xdr:from>
    <xdr:to>
      <xdr:col>4</xdr:col>
      <xdr:colOff>1040922</xdr:colOff>
      <xdr:row>19</xdr:row>
      <xdr:rowOff>126060</xdr:rowOff>
    </xdr:to>
    <xdr:cxnSp macro="">
      <xdr:nvCxnSpPr>
        <xdr:cNvPr id="100" name="Straight Arrow Connector 99"/>
        <xdr:cNvCxnSpPr/>
      </xdr:nvCxnSpPr>
      <xdr:spPr>
        <a:xfrm>
          <a:off x="3041172" y="5286375"/>
          <a:ext cx="0" cy="26893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136047</xdr:colOff>
      <xdr:row>18</xdr:row>
      <xdr:rowOff>164396</xdr:rowOff>
    </xdr:from>
    <xdr:to>
      <xdr:col>7</xdr:col>
      <xdr:colOff>136047</xdr:colOff>
      <xdr:row>19</xdr:row>
      <xdr:rowOff>119006</xdr:rowOff>
    </xdr:to>
    <xdr:cxnSp macro="">
      <xdr:nvCxnSpPr>
        <xdr:cNvPr id="101" name="Straight Arrow Connector 100"/>
        <xdr:cNvCxnSpPr/>
      </xdr:nvCxnSpPr>
      <xdr:spPr>
        <a:xfrm>
          <a:off x="5631972" y="5279321"/>
          <a:ext cx="0" cy="26893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250347</xdr:colOff>
      <xdr:row>18</xdr:row>
      <xdr:rowOff>164396</xdr:rowOff>
    </xdr:from>
    <xdr:to>
      <xdr:col>8</xdr:col>
      <xdr:colOff>250347</xdr:colOff>
      <xdr:row>19</xdr:row>
      <xdr:rowOff>119006</xdr:rowOff>
    </xdr:to>
    <xdr:cxnSp macro="">
      <xdr:nvCxnSpPr>
        <xdr:cNvPr id="102" name="Straight Arrow Connector 101"/>
        <xdr:cNvCxnSpPr/>
      </xdr:nvCxnSpPr>
      <xdr:spPr>
        <a:xfrm>
          <a:off x="6774972" y="5279321"/>
          <a:ext cx="0" cy="26893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1633270</xdr:colOff>
      <xdr:row>24</xdr:row>
      <xdr:rowOff>75706</xdr:rowOff>
    </xdr:from>
    <xdr:to>
      <xdr:col>4</xdr:col>
      <xdr:colOff>1938070</xdr:colOff>
      <xdr:row>24</xdr:row>
      <xdr:rowOff>75706</xdr:rowOff>
    </xdr:to>
    <xdr:cxnSp macro="">
      <xdr:nvCxnSpPr>
        <xdr:cNvPr id="103" name="Straight Arrow Connector 102"/>
        <xdr:cNvCxnSpPr/>
      </xdr:nvCxnSpPr>
      <xdr:spPr>
        <a:xfrm>
          <a:off x="3633520" y="7076581"/>
          <a:ext cx="30480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819150</xdr:colOff>
      <xdr:row>22</xdr:row>
      <xdr:rowOff>38100</xdr:rowOff>
    </xdr:from>
    <xdr:to>
      <xdr:col>4</xdr:col>
      <xdr:colOff>819150</xdr:colOff>
      <xdr:row>23</xdr:row>
      <xdr:rowOff>47625</xdr:rowOff>
    </xdr:to>
    <xdr:cxnSp macro="">
      <xdr:nvCxnSpPr>
        <xdr:cNvPr id="104" name="Straight Arrow Connector 103"/>
        <xdr:cNvCxnSpPr/>
      </xdr:nvCxnSpPr>
      <xdr:spPr>
        <a:xfrm>
          <a:off x="4124325" y="6248400"/>
          <a:ext cx="0" cy="3238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402747</xdr:colOff>
      <xdr:row>18</xdr:row>
      <xdr:rowOff>95250</xdr:rowOff>
    </xdr:from>
    <xdr:to>
      <xdr:col>8</xdr:col>
      <xdr:colOff>343120</xdr:colOff>
      <xdr:row>18</xdr:row>
      <xdr:rowOff>95250</xdr:rowOff>
    </xdr:to>
    <xdr:cxnSp macro="">
      <xdr:nvCxnSpPr>
        <xdr:cNvPr id="105" name="Straight Arrow Connector 104"/>
        <xdr:cNvCxnSpPr/>
      </xdr:nvCxnSpPr>
      <xdr:spPr>
        <a:xfrm>
          <a:off x="1183797" y="5210175"/>
          <a:ext cx="5683948" cy="0"/>
        </a:xfrm>
        <a:prstGeom prst="straightConnector1">
          <a:avLst/>
        </a:prstGeom>
        <a:ln w="12700">
          <a:solidFill>
            <a:schemeClr val="accent4">
              <a:lumMod val="50000"/>
            </a:schemeClr>
          </a:solidFill>
          <a:headEnd type="arrow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2126501</xdr:colOff>
      <xdr:row>16</xdr:row>
      <xdr:rowOff>266700</xdr:rowOff>
    </xdr:from>
    <xdr:to>
      <xdr:col>4</xdr:col>
      <xdr:colOff>2126502</xdr:colOff>
      <xdr:row>17</xdr:row>
      <xdr:rowOff>209520</xdr:rowOff>
    </xdr:to>
    <xdr:cxnSp macro="">
      <xdr:nvCxnSpPr>
        <xdr:cNvPr id="106" name="Straight Arrow Connector 105"/>
        <xdr:cNvCxnSpPr/>
      </xdr:nvCxnSpPr>
      <xdr:spPr>
        <a:xfrm flipH="1">
          <a:off x="4126751" y="4752975"/>
          <a:ext cx="1" cy="25714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55550</xdr:colOff>
      <xdr:row>20</xdr:row>
      <xdr:rowOff>30392</xdr:rowOff>
    </xdr:from>
    <xdr:to>
      <xdr:col>4</xdr:col>
      <xdr:colOff>612297</xdr:colOff>
      <xdr:row>20</xdr:row>
      <xdr:rowOff>261224</xdr:rowOff>
    </xdr:to>
    <xdr:sp macro="" textlink="">
      <xdr:nvSpPr>
        <xdr:cNvPr id="107" name="TextBox 13"/>
        <xdr:cNvSpPr txBox="1"/>
      </xdr:nvSpPr>
      <xdr:spPr>
        <a:xfrm>
          <a:off x="2055800" y="5773967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 Cash</a:t>
          </a:r>
        </a:p>
      </xdr:txBody>
    </xdr:sp>
    <xdr:clientData/>
  </xdr:twoCellAnchor>
  <xdr:twoCellAnchor>
    <xdr:from>
      <xdr:col>4</xdr:col>
      <xdr:colOff>554246</xdr:colOff>
      <xdr:row>12</xdr:row>
      <xdr:rowOff>55008</xdr:rowOff>
    </xdr:from>
    <xdr:to>
      <xdr:col>4</xdr:col>
      <xdr:colOff>1110993</xdr:colOff>
      <xdr:row>12</xdr:row>
      <xdr:rowOff>285840</xdr:rowOff>
    </xdr:to>
    <xdr:sp macro="" textlink="">
      <xdr:nvSpPr>
        <xdr:cNvPr id="108" name="TextBox 59"/>
        <xdr:cNvSpPr txBox="1"/>
      </xdr:nvSpPr>
      <xdr:spPr>
        <a:xfrm>
          <a:off x="3859421" y="3169683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4</xdr:col>
      <xdr:colOff>2602121</xdr:colOff>
      <xdr:row>12</xdr:row>
      <xdr:rowOff>9525</xdr:rowOff>
    </xdr:from>
    <xdr:to>
      <xdr:col>6</xdr:col>
      <xdr:colOff>272793</xdr:colOff>
      <xdr:row>12</xdr:row>
      <xdr:rowOff>240357</xdr:rowOff>
    </xdr:to>
    <xdr:sp macro="" textlink="">
      <xdr:nvSpPr>
        <xdr:cNvPr id="109" name="TextBox 60"/>
        <xdr:cNvSpPr txBox="1"/>
      </xdr:nvSpPr>
      <xdr:spPr>
        <a:xfrm>
          <a:off x="4602371" y="3267075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4</xdr:col>
      <xdr:colOff>1741475</xdr:colOff>
      <xdr:row>20</xdr:row>
      <xdr:rowOff>13574</xdr:rowOff>
    </xdr:from>
    <xdr:to>
      <xdr:col>4</xdr:col>
      <xdr:colOff>2298222</xdr:colOff>
      <xdr:row>20</xdr:row>
      <xdr:rowOff>244406</xdr:rowOff>
    </xdr:to>
    <xdr:sp macro="" textlink="">
      <xdr:nvSpPr>
        <xdr:cNvPr id="110" name="TextBox 65"/>
        <xdr:cNvSpPr txBox="1"/>
      </xdr:nvSpPr>
      <xdr:spPr>
        <a:xfrm>
          <a:off x="3741725" y="5757149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4</xdr:col>
      <xdr:colOff>546307</xdr:colOff>
      <xdr:row>22</xdr:row>
      <xdr:rowOff>0</xdr:rowOff>
    </xdr:from>
    <xdr:to>
      <xdr:col>4</xdr:col>
      <xdr:colOff>871845</xdr:colOff>
      <xdr:row>23</xdr:row>
      <xdr:rowOff>47625</xdr:rowOff>
    </xdr:to>
    <xdr:sp macro="" textlink="">
      <xdr:nvSpPr>
        <xdr:cNvPr id="111" name="TextBox 69"/>
        <xdr:cNvSpPr txBox="1"/>
      </xdr:nvSpPr>
      <xdr:spPr>
        <a:xfrm>
          <a:off x="3851482" y="6210300"/>
          <a:ext cx="325538" cy="361950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6</xdr:col>
      <xdr:colOff>440847</xdr:colOff>
      <xdr:row>22</xdr:row>
      <xdr:rowOff>252946</xdr:rowOff>
    </xdr:from>
    <xdr:to>
      <xdr:col>7</xdr:col>
      <xdr:colOff>853199</xdr:colOff>
      <xdr:row>24</xdr:row>
      <xdr:rowOff>270627</xdr:rowOff>
    </xdr:to>
    <xdr:sp macro="" textlink="">
      <xdr:nvSpPr>
        <xdr:cNvPr id="112" name="TextBox 64"/>
        <xdr:cNvSpPr txBox="1"/>
      </xdr:nvSpPr>
      <xdr:spPr>
        <a:xfrm>
          <a:off x="5327172" y="6625171"/>
          <a:ext cx="1021952" cy="646331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/>
            <a:t>Cash @</a:t>
          </a:r>
        </a:p>
        <a:p>
          <a:pPr algn="ctr"/>
          <a:r>
            <a:rPr lang="en-US" sz="900"/>
            <a:t>ATMs, Banks </a:t>
          </a:r>
        </a:p>
        <a:p>
          <a:pPr algn="ctr"/>
          <a:r>
            <a:rPr lang="en-US" sz="900"/>
            <a:t>&amp; participating Merchants </a:t>
          </a:r>
        </a:p>
      </xdr:txBody>
    </xdr:sp>
    <xdr:clientData/>
  </xdr:twoCellAnchor>
  <xdr:twoCellAnchor>
    <xdr:from>
      <xdr:col>6</xdr:col>
      <xdr:colOff>77568</xdr:colOff>
      <xdr:row>24</xdr:row>
      <xdr:rowOff>62446</xdr:rowOff>
    </xdr:from>
    <xdr:to>
      <xdr:col>6</xdr:col>
      <xdr:colOff>364647</xdr:colOff>
      <xdr:row>24</xdr:row>
      <xdr:rowOff>62446</xdr:rowOff>
    </xdr:to>
    <xdr:cxnSp macro="">
      <xdr:nvCxnSpPr>
        <xdr:cNvPr id="113" name="Straight Arrow Connector 112"/>
        <xdr:cNvCxnSpPr/>
      </xdr:nvCxnSpPr>
      <xdr:spPr>
        <a:xfrm>
          <a:off x="6268818" y="6901396"/>
          <a:ext cx="287079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1542349</xdr:colOff>
      <xdr:row>23</xdr:row>
      <xdr:rowOff>150108</xdr:rowOff>
    </xdr:from>
    <xdr:to>
      <xdr:col>4</xdr:col>
      <xdr:colOff>2099096</xdr:colOff>
      <xdr:row>24</xdr:row>
      <xdr:rowOff>66615</xdr:rowOff>
    </xdr:to>
    <xdr:sp macro="" textlink="">
      <xdr:nvSpPr>
        <xdr:cNvPr id="115" name="TextBox 81"/>
        <xdr:cNvSpPr txBox="1"/>
      </xdr:nvSpPr>
      <xdr:spPr>
        <a:xfrm>
          <a:off x="3542599" y="6836658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4</xdr:col>
      <xdr:colOff>171998</xdr:colOff>
      <xdr:row>20</xdr:row>
      <xdr:rowOff>261224</xdr:rowOff>
    </xdr:from>
    <xdr:to>
      <xdr:col>4</xdr:col>
      <xdr:colOff>431322</xdr:colOff>
      <xdr:row>20</xdr:row>
      <xdr:rowOff>261224</xdr:rowOff>
    </xdr:to>
    <xdr:cxnSp macro="">
      <xdr:nvCxnSpPr>
        <xdr:cNvPr id="116" name="Straight Arrow Connector 115"/>
        <xdr:cNvCxnSpPr/>
      </xdr:nvCxnSpPr>
      <xdr:spPr>
        <a:xfrm>
          <a:off x="2172248" y="6004799"/>
          <a:ext cx="259324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792371</xdr:colOff>
      <xdr:row>12</xdr:row>
      <xdr:rowOff>33397</xdr:rowOff>
    </xdr:from>
    <xdr:to>
      <xdr:col>9</xdr:col>
      <xdr:colOff>220871</xdr:colOff>
      <xdr:row>13</xdr:row>
      <xdr:rowOff>159484</xdr:rowOff>
    </xdr:to>
    <xdr:sp macro="" textlink="">
      <xdr:nvSpPr>
        <xdr:cNvPr id="118" name="TextBox 73"/>
        <xdr:cNvSpPr txBox="1"/>
      </xdr:nvSpPr>
      <xdr:spPr>
        <a:xfrm>
          <a:off x="8136146" y="3071872"/>
          <a:ext cx="1066800" cy="430887"/>
        </a:xfrm>
        <a:prstGeom prst="rect">
          <a:avLst/>
        </a:prstGeom>
        <a:ln/>
      </xdr:spPr>
      <xdr:style>
        <a:lnRef idx="0">
          <a:schemeClr val="accent1"/>
        </a:lnRef>
        <a:fillRef idx="1003">
          <a:schemeClr val="dk2"/>
        </a:fillRef>
        <a:effectRef idx="3">
          <a:schemeClr val="accent1"/>
        </a:effectRef>
        <a:fontRef idx="minor">
          <a:schemeClr val="lt1"/>
        </a:fontRef>
      </xdr:style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Your Bank</a:t>
          </a:r>
        </a:p>
        <a:p>
          <a:pPr algn="ctr"/>
          <a:r>
            <a:rPr lang="en-US" sz="1100" b="1"/>
            <a:t>Operating Acct</a:t>
          </a:r>
        </a:p>
      </xdr:txBody>
    </xdr:sp>
    <xdr:clientData/>
  </xdr:twoCellAnchor>
  <xdr:twoCellAnchor>
    <xdr:from>
      <xdr:col>7</xdr:col>
      <xdr:colOff>498972</xdr:colOff>
      <xdr:row>12</xdr:row>
      <xdr:rowOff>261997</xdr:rowOff>
    </xdr:from>
    <xdr:to>
      <xdr:col>7</xdr:col>
      <xdr:colOff>757048</xdr:colOff>
      <xdr:row>12</xdr:row>
      <xdr:rowOff>261997</xdr:rowOff>
    </xdr:to>
    <xdr:cxnSp macro="">
      <xdr:nvCxnSpPr>
        <xdr:cNvPr id="119" name="Straight Arrow Connector 118"/>
        <xdr:cNvCxnSpPr/>
      </xdr:nvCxnSpPr>
      <xdr:spPr>
        <a:xfrm>
          <a:off x="5994897" y="3519547"/>
          <a:ext cx="25807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549086</xdr:colOff>
      <xdr:row>23</xdr:row>
      <xdr:rowOff>91021</xdr:rowOff>
    </xdr:from>
    <xdr:to>
      <xdr:col>4</xdr:col>
      <xdr:colOff>496233</xdr:colOff>
      <xdr:row>24</xdr:row>
      <xdr:rowOff>7528</xdr:rowOff>
    </xdr:to>
    <xdr:sp macro="" textlink="">
      <xdr:nvSpPr>
        <xdr:cNvPr id="121" name="TextBox 83"/>
        <xdr:cNvSpPr txBox="1"/>
      </xdr:nvSpPr>
      <xdr:spPr>
        <a:xfrm>
          <a:off x="1939736" y="6777571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4</xdr:col>
      <xdr:colOff>4358</xdr:colOff>
      <xdr:row>24</xdr:row>
      <xdr:rowOff>5296</xdr:rowOff>
    </xdr:from>
    <xdr:to>
      <xdr:col>4</xdr:col>
      <xdr:colOff>270298</xdr:colOff>
      <xdr:row>24</xdr:row>
      <xdr:rowOff>5296</xdr:rowOff>
    </xdr:to>
    <xdr:cxnSp macro="">
      <xdr:nvCxnSpPr>
        <xdr:cNvPr id="122" name="Straight Arrow Connector 121"/>
        <xdr:cNvCxnSpPr/>
      </xdr:nvCxnSpPr>
      <xdr:spPr>
        <a:xfrm flipH="1">
          <a:off x="2004608" y="7006171"/>
          <a:ext cx="26594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513651</xdr:colOff>
      <xdr:row>18</xdr:row>
      <xdr:rowOff>136327</xdr:rowOff>
    </xdr:from>
    <xdr:to>
      <xdr:col>2</xdr:col>
      <xdr:colOff>513651</xdr:colOff>
      <xdr:row>19</xdr:row>
      <xdr:rowOff>90937</xdr:rowOff>
    </xdr:to>
    <xdr:cxnSp macro="">
      <xdr:nvCxnSpPr>
        <xdr:cNvPr id="123" name="Straight Arrow Connector 122"/>
        <xdr:cNvCxnSpPr/>
      </xdr:nvCxnSpPr>
      <xdr:spPr>
        <a:xfrm>
          <a:off x="1294701" y="5251252"/>
          <a:ext cx="0" cy="26893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2548365</xdr:colOff>
      <xdr:row>18</xdr:row>
      <xdr:rowOff>159690</xdr:rowOff>
    </xdr:from>
    <xdr:to>
      <xdr:col>4</xdr:col>
      <xdr:colOff>2548365</xdr:colOff>
      <xdr:row>19</xdr:row>
      <xdr:rowOff>114300</xdr:rowOff>
    </xdr:to>
    <xdr:cxnSp macro="">
      <xdr:nvCxnSpPr>
        <xdr:cNvPr id="124" name="Straight Arrow Connector 123"/>
        <xdr:cNvCxnSpPr/>
      </xdr:nvCxnSpPr>
      <xdr:spPr>
        <a:xfrm>
          <a:off x="4548615" y="5274615"/>
          <a:ext cx="0" cy="26893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981075</xdr:colOff>
      <xdr:row>8</xdr:row>
      <xdr:rowOff>27493</xdr:rowOff>
    </xdr:from>
    <xdr:to>
      <xdr:col>9</xdr:col>
      <xdr:colOff>457200</xdr:colOff>
      <xdr:row>10</xdr:row>
      <xdr:rowOff>73842</xdr:rowOff>
    </xdr:to>
    <xdr:sp macro="" textlink="">
      <xdr:nvSpPr>
        <xdr:cNvPr id="125" name="TextBox 1"/>
        <xdr:cNvSpPr txBox="1"/>
      </xdr:nvSpPr>
      <xdr:spPr>
        <a:xfrm>
          <a:off x="1409700" y="2065843"/>
          <a:ext cx="7486650" cy="4559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0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e‐Global's unique </a:t>
          </a:r>
          <a:r>
            <a:rPr lang="en-US" sz="1200" b="1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“Plug &amp; Pay” </a:t>
          </a:r>
          <a:r>
            <a:rPr lang="en-US" sz="1200" b="0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infrastructure gives you instant access to </a:t>
          </a:r>
          <a:r>
            <a:rPr lang="en-US" sz="1200" b="1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multiple countries, multiple currencies and  </a:t>
          </a:r>
          <a:br>
            <a:rPr lang="en-US" sz="1200" b="1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</a:br>
          <a:r>
            <a:rPr lang="en-US" sz="1200" b="1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multiple world banks.  </a:t>
          </a:r>
          <a:r>
            <a:rPr lang="en-US" sz="1200" b="0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Best of all...e‐Global sales , payment &amp; transfer transactions are </a:t>
          </a:r>
          <a:r>
            <a:rPr lang="en-US" sz="1200" b="1" i="0" u="none" strike="noStrike" kern="1200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securely processed in real time (seconds)...AT NO COST TO YOU....and deposited directly into YOUR BUSINESS BANK ACCOUNTS…as CASH!</a:t>
          </a:r>
          <a:endParaRPr lang="en-US" sz="1200" b="1" u="sng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161925</xdr:colOff>
      <xdr:row>0</xdr:row>
      <xdr:rowOff>85725</xdr:rowOff>
    </xdr:from>
    <xdr:to>
      <xdr:col>1</xdr:col>
      <xdr:colOff>1019175</xdr:colOff>
      <xdr:row>3</xdr:row>
      <xdr:rowOff>152400</xdr:rowOff>
    </xdr:to>
    <xdr:pic>
      <xdr:nvPicPr>
        <xdr:cNvPr id="61" name="Picture 60" descr="Optimum Lo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903275</xdr:colOff>
      <xdr:row>22</xdr:row>
      <xdr:rowOff>23099</xdr:rowOff>
    </xdr:from>
    <xdr:to>
      <xdr:col>4</xdr:col>
      <xdr:colOff>1876425</xdr:colOff>
      <xdr:row>22</xdr:row>
      <xdr:rowOff>256304</xdr:rowOff>
    </xdr:to>
    <xdr:sp macro="" textlink="">
      <xdr:nvSpPr>
        <xdr:cNvPr id="62" name="TextBox 65"/>
        <xdr:cNvSpPr txBox="1"/>
      </xdr:nvSpPr>
      <xdr:spPr>
        <a:xfrm>
          <a:off x="4208450" y="6233399"/>
          <a:ext cx="973150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Residuals</a:t>
          </a:r>
        </a:p>
      </xdr:txBody>
    </xdr:sp>
    <xdr:clientData/>
  </xdr:twoCellAnchor>
  <xdr:twoCellAnchor>
    <xdr:from>
      <xdr:col>4</xdr:col>
      <xdr:colOff>2151049</xdr:colOff>
      <xdr:row>21</xdr:row>
      <xdr:rowOff>146924</xdr:rowOff>
    </xdr:from>
    <xdr:to>
      <xdr:col>6</xdr:col>
      <xdr:colOff>285749</xdr:colOff>
      <xdr:row>22</xdr:row>
      <xdr:rowOff>65804</xdr:rowOff>
    </xdr:to>
    <xdr:sp macro="" textlink="">
      <xdr:nvSpPr>
        <xdr:cNvPr id="63" name="TextBox 65"/>
        <xdr:cNvSpPr txBox="1"/>
      </xdr:nvSpPr>
      <xdr:spPr>
        <a:xfrm>
          <a:off x="5999149" y="5985749"/>
          <a:ext cx="1020775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 b="1">
              <a:solidFill>
                <a:schemeClr val="accent4">
                  <a:lumMod val="50000"/>
                </a:schemeClr>
              </a:solidFill>
            </a:rPr>
            <a:t>Residuals</a:t>
          </a:r>
        </a:p>
      </xdr:txBody>
    </xdr:sp>
    <xdr:clientData/>
  </xdr:twoCellAnchor>
  <xdr:twoCellAnchor>
    <xdr:from>
      <xdr:col>6</xdr:col>
      <xdr:colOff>341299</xdr:colOff>
      <xdr:row>21</xdr:row>
      <xdr:rowOff>32624</xdr:rowOff>
    </xdr:from>
    <xdr:to>
      <xdr:col>7</xdr:col>
      <xdr:colOff>752474</xdr:colOff>
      <xdr:row>21</xdr:row>
      <xdr:rowOff>265829</xdr:rowOff>
    </xdr:to>
    <xdr:sp macro="" textlink="">
      <xdr:nvSpPr>
        <xdr:cNvPr id="67" name="TextBox 65"/>
        <xdr:cNvSpPr txBox="1"/>
      </xdr:nvSpPr>
      <xdr:spPr>
        <a:xfrm>
          <a:off x="7075474" y="5871449"/>
          <a:ext cx="1020775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 b="1">
              <a:solidFill>
                <a:schemeClr val="accent4">
                  <a:lumMod val="50000"/>
                </a:schemeClr>
              </a:solidFill>
            </a:rPr>
            <a:t>Residuals</a:t>
          </a:r>
        </a:p>
      </xdr:txBody>
    </xdr:sp>
    <xdr:clientData/>
  </xdr:twoCellAnchor>
  <xdr:twoCellAnchor>
    <xdr:from>
      <xdr:col>7</xdr:col>
      <xdr:colOff>865174</xdr:colOff>
      <xdr:row>21</xdr:row>
      <xdr:rowOff>118349</xdr:rowOff>
    </xdr:from>
    <xdr:to>
      <xdr:col>9</xdr:col>
      <xdr:colOff>247649</xdr:colOff>
      <xdr:row>22</xdr:row>
      <xdr:rowOff>37229</xdr:rowOff>
    </xdr:to>
    <xdr:sp macro="" textlink="">
      <xdr:nvSpPr>
        <xdr:cNvPr id="114" name="TextBox 65"/>
        <xdr:cNvSpPr txBox="1"/>
      </xdr:nvSpPr>
      <xdr:spPr>
        <a:xfrm>
          <a:off x="8208949" y="5957174"/>
          <a:ext cx="1020775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 b="1">
              <a:solidFill>
                <a:schemeClr val="accent4">
                  <a:lumMod val="50000"/>
                </a:schemeClr>
              </a:solidFill>
            </a:rPr>
            <a:t>Residuals</a:t>
          </a:r>
        </a:p>
      </xdr:txBody>
    </xdr:sp>
    <xdr:clientData/>
  </xdr:twoCellAnchor>
  <xdr:twoCellAnchor>
    <xdr:from>
      <xdr:col>4</xdr:col>
      <xdr:colOff>303199</xdr:colOff>
      <xdr:row>25</xdr:row>
      <xdr:rowOff>114300</xdr:rowOff>
    </xdr:from>
    <xdr:to>
      <xdr:col>4</xdr:col>
      <xdr:colOff>1552575</xdr:colOff>
      <xdr:row>26</xdr:row>
      <xdr:rowOff>33180</xdr:rowOff>
    </xdr:to>
    <xdr:sp macro="" textlink="">
      <xdr:nvSpPr>
        <xdr:cNvPr id="120" name="TextBox 65"/>
        <xdr:cNvSpPr txBox="1"/>
      </xdr:nvSpPr>
      <xdr:spPr>
        <a:xfrm>
          <a:off x="3608374" y="7267575"/>
          <a:ext cx="12493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 b="1">
              <a:solidFill>
                <a:schemeClr val="accent4">
                  <a:lumMod val="50000"/>
                </a:schemeClr>
              </a:solidFill>
            </a:rPr>
            <a:t>Residuals</a:t>
          </a:r>
        </a:p>
      </xdr:txBody>
    </xdr:sp>
    <xdr:clientData/>
  </xdr:twoCellAnchor>
  <xdr:twoCellAnchor editAs="oneCell">
    <xdr:from>
      <xdr:col>2</xdr:col>
      <xdr:colOff>981075</xdr:colOff>
      <xdr:row>22</xdr:row>
      <xdr:rowOff>295275</xdr:rowOff>
    </xdr:from>
    <xdr:to>
      <xdr:col>3</xdr:col>
      <xdr:colOff>533689</xdr:colOff>
      <xdr:row>25</xdr:row>
      <xdr:rowOff>109004</xdr:rowOff>
    </xdr:to>
    <xdr:pic>
      <xdr:nvPicPr>
        <xdr:cNvPr id="126" name="Picture 125" descr="https://encrypted-tbn2.gstatic.com/images?q=tbn:ANd9GcSyb2yecRY1WWB5UNFoeFkfn4NEA1MlpJPVspuHnUgDZPUyfJwb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05" t="21493" r="20882" b="26242"/>
        <a:stretch/>
      </xdr:blipFill>
      <xdr:spPr bwMode="auto">
        <a:xfrm>
          <a:off x="2466975" y="6505575"/>
          <a:ext cx="762289" cy="756704"/>
        </a:xfrm>
        <a:prstGeom prst="round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38100</xdr:rowOff>
    </xdr:from>
    <xdr:to>
      <xdr:col>4</xdr:col>
      <xdr:colOff>152399</xdr:colOff>
      <xdr:row>22</xdr:row>
      <xdr:rowOff>271305</xdr:rowOff>
    </xdr:to>
    <xdr:sp macro="" textlink="">
      <xdr:nvSpPr>
        <xdr:cNvPr id="127" name="TextBox 65"/>
        <xdr:cNvSpPr txBox="1"/>
      </xdr:nvSpPr>
      <xdr:spPr>
        <a:xfrm>
          <a:off x="1905000" y="6191250"/>
          <a:ext cx="2095499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 b="1">
              <a:solidFill>
                <a:schemeClr val="accent4">
                  <a:lumMod val="50000"/>
                </a:schemeClr>
              </a:solidFill>
            </a:rPr>
            <a:t>Residuals</a:t>
          </a:r>
        </a:p>
      </xdr:txBody>
    </xdr:sp>
    <xdr:clientData/>
  </xdr:twoCellAnchor>
  <xdr:twoCellAnchor>
    <xdr:from>
      <xdr:col>2</xdr:col>
      <xdr:colOff>200025</xdr:colOff>
      <xdr:row>6</xdr:row>
      <xdr:rowOff>457200</xdr:rowOff>
    </xdr:from>
    <xdr:to>
      <xdr:col>9</xdr:col>
      <xdr:colOff>299298</xdr:colOff>
      <xdr:row>6</xdr:row>
      <xdr:rowOff>654396</xdr:rowOff>
    </xdr:to>
    <xdr:sp macro="" textlink="">
      <xdr:nvSpPr>
        <xdr:cNvPr id="129" name="Rectangle 128"/>
        <xdr:cNvSpPr/>
      </xdr:nvSpPr>
      <xdr:spPr>
        <a:xfrm>
          <a:off x="1685925" y="1695450"/>
          <a:ext cx="7052523" cy="197196"/>
        </a:xfrm>
        <a:prstGeom prst="rect">
          <a:avLst/>
        </a:prstGeom>
      </xdr:spPr>
      <xdr:txBody>
        <a:bodyPr wrap="square" anchor="b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tx1"/>
              </a:solidFill>
            </a:rPr>
            <a:t>                                             </a:t>
          </a:r>
          <a:r>
            <a:rPr lang="en-US" sz="1400" b="1" u="sng">
              <a:solidFill>
                <a:schemeClr val="tx2">
                  <a:lumMod val="50000"/>
                </a:schemeClr>
              </a:solidFill>
            </a:rPr>
            <a:t>www.e-global.yourcompanyname.com</a:t>
          </a:r>
          <a:endParaRPr lang="en-US" sz="1400" u="sng">
            <a:solidFill>
              <a:schemeClr val="tx2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439946</xdr:colOff>
      <xdr:row>12</xdr:row>
      <xdr:rowOff>38100</xdr:rowOff>
    </xdr:from>
    <xdr:to>
      <xdr:col>7</xdr:col>
      <xdr:colOff>996693</xdr:colOff>
      <xdr:row>12</xdr:row>
      <xdr:rowOff>268932</xdr:rowOff>
    </xdr:to>
    <xdr:sp macro="" textlink="">
      <xdr:nvSpPr>
        <xdr:cNvPr id="130" name="TextBox 60"/>
        <xdr:cNvSpPr txBox="1"/>
      </xdr:nvSpPr>
      <xdr:spPr>
        <a:xfrm>
          <a:off x="7240796" y="3152775"/>
          <a:ext cx="556747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  <xdr:twoCellAnchor>
    <xdr:from>
      <xdr:col>5</xdr:col>
      <xdr:colOff>132649</xdr:colOff>
      <xdr:row>23</xdr:row>
      <xdr:rowOff>140583</xdr:rowOff>
    </xdr:from>
    <xdr:to>
      <xdr:col>6</xdr:col>
      <xdr:colOff>546521</xdr:colOff>
      <xdr:row>24</xdr:row>
      <xdr:rowOff>59463</xdr:rowOff>
    </xdr:to>
    <xdr:sp macro="" textlink="">
      <xdr:nvSpPr>
        <xdr:cNvPr id="131" name="TextBox 81"/>
        <xdr:cNvSpPr txBox="1"/>
      </xdr:nvSpPr>
      <xdr:spPr>
        <a:xfrm>
          <a:off x="6181024" y="6665208"/>
          <a:ext cx="556747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accent4">
                  <a:lumMod val="50000"/>
                </a:schemeClr>
              </a:solidFill>
            </a:rPr>
            <a:t>Cash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104775</xdr:rowOff>
    </xdr:from>
    <xdr:to>
      <xdr:col>3</xdr:col>
      <xdr:colOff>638175</xdr:colOff>
      <xdr:row>3</xdr:row>
      <xdr:rowOff>171450</xdr:rowOff>
    </xdr:to>
    <xdr:pic>
      <xdr:nvPicPr>
        <xdr:cNvPr id="2" name="Picture 1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0477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457199</xdr:colOff>
      <xdr:row>6</xdr:row>
      <xdr:rowOff>619124</xdr:rowOff>
    </xdr:from>
    <xdr:to>
      <xdr:col>3</xdr:col>
      <xdr:colOff>1794507</xdr:colOff>
      <xdr:row>11</xdr:row>
      <xdr:rowOff>140969</xdr:rowOff>
    </xdr:to>
    <xdr:pic>
      <xdr:nvPicPr>
        <xdr:cNvPr id="4" name="Picture 3" descr="http://www.citeman.com/wp-content/uploads/2011/06/cost-reduction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1800224"/>
          <a:ext cx="2366008" cy="16459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451019</xdr:colOff>
      <xdr:row>3</xdr:row>
      <xdr:rowOff>57658</xdr:rowOff>
    </xdr:from>
    <xdr:to>
      <xdr:col>2</xdr:col>
      <xdr:colOff>1447866</xdr:colOff>
      <xdr:row>7</xdr:row>
      <xdr:rowOff>470341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1019" y="1732053"/>
          <a:ext cx="2169926" cy="16459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  <a:reflection blurRad="6350" stA="50000" endA="300" endPos="90000" dir="5400000" sy="-100000" algn="bl" rotWithShape="0"/>
        </a:effectLst>
      </xdr:spPr>
    </xdr:pic>
    <xdr:clientData/>
  </xdr:twoCellAnchor>
  <xdr:twoCellAnchor editAs="oneCell">
    <xdr:from>
      <xdr:col>1</xdr:col>
      <xdr:colOff>19050</xdr:colOff>
      <xdr:row>0</xdr:row>
      <xdr:rowOff>180975</xdr:rowOff>
    </xdr:from>
    <xdr:to>
      <xdr:col>2</xdr:col>
      <xdr:colOff>657225</xdr:colOff>
      <xdr:row>1</xdr:row>
      <xdr:rowOff>619125</xdr:rowOff>
    </xdr:to>
    <xdr:pic>
      <xdr:nvPicPr>
        <xdr:cNvPr id="17" name="Picture 16" descr="Optimum Log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8097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0</xdr:row>
      <xdr:rowOff>180975</xdr:rowOff>
    </xdr:from>
    <xdr:to>
      <xdr:col>2</xdr:col>
      <xdr:colOff>657225</xdr:colOff>
      <xdr:row>1</xdr:row>
      <xdr:rowOff>619125</xdr:rowOff>
    </xdr:to>
    <xdr:pic>
      <xdr:nvPicPr>
        <xdr:cNvPr id="18" name="Picture 17" descr="Optimum Log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8097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0</xdr:row>
      <xdr:rowOff>180975</xdr:rowOff>
    </xdr:from>
    <xdr:to>
      <xdr:col>2</xdr:col>
      <xdr:colOff>657225</xdr:colOff>
      <xdr:row>1</xdr:row>
      <xdr:rowOff>619125</xdr:rowOff>
    </xdr:to>
    <xdr:pic>
      <xdr:nvPicPr>
        <xdr:cNvPr id="5" name="Picture 4" descr="Optimum Log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8097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</xdr:colOff>
      <xdr:row>7</xdr:row>
      <xdr:rowOff>0</xdr:rowOff>
    </xdr:from>
    <xdr:to>
      <xdr:col>16</xdr:col>
      <xdr:colOff>2147786</xdr:colOff>
      <xdr:row>16</xdr:row>
      <xdr:rowOff>190500</xdr:rowOff>
    </xdr:to>
    <xdr:pic>
      <xdr:nvPicPr>
        <xdr:cNvPr id="4" name="Picture 3" descr="The cost of a paper chequ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83" y="1428750"/>
          <a:ext cx="3366978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0</xdr:row>
      <xdr:rowOff>152400</xdr:rowOff>
    </xdr:from>
    <xdr:to>
      <xdr:col>4</xdr:col>
      <xdr:colOff>190500</xdr:colOff>
      <xdr:row>4</xdr:row>
      <xdr:rowOff>28575</xdr:rowOff>
    </xdr:to>
    <xdr:pic>
      <xdr:nvPicPr>
        <xdr:cNvPr id="6" name="Picture 5" descr="Optimum Lo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2400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152400</xdr:rowOff>
    </xdr:from>
    <xdr:to>
      <xdr:col>4</xdr:col>
      <xdr:colOff>76200</xdr:colOff>
      <xdr:row>4</xdr:row>
      <xdr:rowOff>28575</xdr:rowOff>
    </xdr:to>
    <xdr:pic>
      <xdr:nvPicPr>
        <xdr:cNvPr id="4" name="Picture 3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123825</xdr:rowOff>
    </xdr:from>
    <xdr:to>
      <xdr:col>4</xdr:col>
      <xdr:colOff>66675</xdr:colOff>
      <xdr:row>4</xdr:row>
      <xdr:rowOff>0</xdr:rowOff>
    </xdr:to>
    <xdr:pic>
      <xdr:nvPicPr>
        <xdr:cNvPr id="2" name="Picture 1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8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123825</xdr:rowOff>
    </xdr:from>
    <xdr:to>
      <xdr:col>4</xdr:col>
      <xdr:colOff>66675</xdr:colOff>
      <xdr:row>4</xdr:row>
      <xdr:rowOff>0</xdr:rowOff>
    </xdr:to>
    <xdr:pic>
      <xdr:nvPicPr>
        <xdr:cNvPr id="2" name="Picture 1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8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123825</xdr:rowOff>
    </xdr:from>
    <xdr:to>
      <xdr:col>4</xdr:col>
      <xdr:colOff>457200</xdr:colOff>
      <xdr:row>4</xdr:row>
      <xdr:rowOff>0</xdr:rowOff>
    </xdr:to>
    <xdr:pic>
      <xdr:nvPicPr>
        <xdr:cNvPr id="2" name="Picture 1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8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0</xdr:colOff>
      <xdr:row>151</xdr:row>
      <xdr:rowOff>123825</xdr:rowOff>
    </xdr:from>
    <xdr:ext cx="1285875" cy="638175"/>
    <xdr:pic>
      <xdr:nvPicPr>
        <xdr:cNvPr id="3" name="Picture 2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38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114300</xdr:rowOff>
    </xdr:from>
    <xdr:to>
      <xdr:col>1</xdr:col>
      <xdr:colOff>1289886</xdr:colOff>
      <xdr:row>3</xdr:row>
      <xdr:rowOff>181476</xdr:rowOff>
    </xdr:to>
    <xdr:pic>
      <xdr:nvPicPr>
        <xdr:cNvPr id="8" name="Picture 7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"/>
          <a:ext cx="1289886" cy="6386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209550</xdr:rowOff>
    </xdr:from>
    <xdr:to>
      <xdr:col>1</xdr:col>
      <xdr:colOff>2169926</xdr:colOff>
      <xdr:row>12</xdr:row>
      <xdr:rowOff>121920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0" y="1981200"/>
          <a:ext cx="2169926" cy="16459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  <a:reflection blurRad="6350" stA="50000" endA="300" endPos="90000" dir="5400000" sy="-100000" algn="bl" rotWithShape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123825</xdr:rowOff>
    </xdr:from>
    <xdr:to>
      <xdr:col>2</xdr:col>
      <xdr:colOff>676275</xdr:colOff>
      <xdr:row>4</xdr:row>
      <xdr:rowOff>0</xdr:rowOff>
    </xdr:to>
    <xdr:pic>
      <xdr:nvPicPr>
        <xdr:cNvPr id="2" name="Picture 1" descr="Optimum 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3825"/>
          <a:ext cx="1285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297391</xdr:colOff>
      <xdr:row>8</xdr:row>
      <xdr:rowOff>19049</xdr:rowOff>
    </xdr:from>
    <xdr:to>
      <xdr:col>2</xdr:col>
      <xdr:colOff>1373099</xdr:colOff>
      <xdr:row>9</xdr:row>
      <xdr:rowOff>782955</xdr:rowOff>
    </xdr:to>
    <xdr:pic>
      <xdr:nvPicPr>
        <xdr:cNvPr id="3" name="Picture 2" descr="http://3.bp.blogspot.com/_a3f8hz_CqOg/TC4xIGKGRAI/AAAAAAAAAAw/D_4wUAgvcjM/s320/3degrees+of+separation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741" y="1752599"/>
          <a:ext cx="1685308" cy="109728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6350" stA="50000" endA="300" endPos="90000" dir="5400000" sy="-100000" algn="bl" rotWithShape="0"/>
        </a:effectLst>
        <a:extLst/>
      </xdr:spPr>
    </xdr:pic>
    <xdr:clientData/>
  </xdr:twoCellAnchor>
  <xdr:twoCellAnchor>
    <xdr:from>
      <xdr:col>2</xdr:col>
      <xdr:colOff>19050</xdr:colOff>
      <xdr:row>30</xdr:row>
      <xdr:rowOff>338759</xdr:rowOff>
    </xdr:from>
    <xdr:to>
      <xdr:col>2</xdr:col>
      <xdr:colOff>1257300</xdr:colOff>
      <xdr:row>37</xdr:row>
      <xdr:rowOff>118180</xdr:rowOff>
    </xdr:to>
    <xdr:sp macro="" textlink="">
      <xdr:nvSpPr>
        <xdr:cNvPr id="29" name="Text Box 52"/>
        <xdr:cNvSpPr txBox="1">
          <a:spLocks noChangeArrowheads="1"/>
        </xdr:cNvSpPr>
      </xdr:nvSpPr>
      <xdr:spPr bwMode="gray">
        <a:xfrm>
          <a:off x="1141997" y="8229470"/>
          <a:ext cx="1238250" cy="1363578"/>
        </a:xfrm>
        <a:prstGeom prst="rect">
          <a:avLst/>
        </a:prstGeom>
        <a:solidFill>
          <a:schemeClr val="accent5">
            <a:lumMod val="75000"/>
          </a:schemeClr>
        </a:solidFill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801688">
            <a:spcBef>
              <a:spcPct val="20000"/>
            </a:spcBef>
          </a:pPr>
          <a:endParaRPr lang="en-US" sz="1400" b="1">
            <a:solidFill>
              <a:schemeClr val="bg2"/>
            </a:solidFill>
          </a:endParaRP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2"/>
              </a:solidFill>
            </a:rPr>
            <a:t>Secure</a:t>
          </a: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2"/>
              </a:solidFill>
            </a:rPr>
            <a:t>to</a:t>
          </a: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2"/>
              </a:solidFill>
            </a:rPr>
            <a:t>Build Trust </a:t>
          </a:r>
        </a:p>
      </xdr:txBody>
    </xdr:sp>
    <xdr:clientData/>
  </xdr:twoCellAnchor>
  <xdr:twoCellAnchor editAs="oneCell">
    <xdr:from>
      <xdr:col>1</xdr:col>
      <xdr:colOff>593055</xdr:colOff>
      <xdr:row>16</xdr:row>
      <xdr:rowOff>190499</xdr:rowOff>
    </xdr:from>
    <xdr:to>
      <xdr:col>2</xdr:col>
      <xdr:colOff>1417400</xdr:colOff>
      <xdr:row>21</xdr:row>
      <xdr:rowOff>192404</xdr:rowOff>
    </xdr:to>
    <xdr:pic>
      <xdr:nvPicPr>
        <xdr:cNvPr id="31" name="Picture 30" descr="http://www.empoweredsalestraining.com/blog/wp-content/uploads/2012/01/bigstock_Smiling_Businessman_And_His_Co_7269121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397" y="4381499"/>
          <a:ext cx="1435950" cy="11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461210</xdr:colOff>
      <xdr:row>29</xdr:row>
      <xdr:rowOff>120314</xdr:rowOff>
    </xdr:from>
    <xdr:to>
      <xdr:col>2</xdr:col>
      <xdr:colOff>815222</xdr:colOff>
      <xdr:row>32</xdr:row>
      <xdr:rowOff>34589</xdr:rowOff>
    </xdr:to>
    <xdr:sp macro="" textlink="">
      <xdr:nvSpPr>
        <xdr:cNvPr id="14" name="Højrepil 7"/>
        <xdr:cNvSpPr/>
      </xdr:nvSpPr>
      <xdr:spPr bwMode="auto">
        <a:xfrm rot="5400000">
          <a:off x="1407986" y="7986669"/>
          <a:ext cx="706354" cy="354012"/>
        </a:xfrm>
        <a:prstGeom prst="rightArrow">
          <a:avLst>
            <a:gd name="adj1" fmla="val 50000"/>
            <a:gd name="adj2" fmla="val 82469"/>
          </a:avLst>
        </a:prstGeom>
        <a:solidFill>
          <a:schemeClr val="accent5">
            <a:lumMod val="75000"/>
          </a:schemeClr>
        </a:solidFill>
        <a:ln w="9525">
          <a:solidFill>
            <a:schemeClr val="accent4">
              <a:lumMod val="60000"/>
              <a:lumOff val="40000"/>
            </a:schemeClr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indent="-342900" algn="ctr" fontAlgn="auto">
            <a:spcBef>
              <a:spcPts val="0"/>
            </a:spcBef>
            <a:spcAft>
              <a:spcPts val="0"/>
            </a:spcAft>
            <a:defRPr/>
          </a:pPr>
          <a:r>
            <a:rPr lang="da-DK" sz="1600" b="1" kern="0">
              <a:solidFill>
                <a:srgbClr val="FFFFFF"/>
              </a:solidFill>
              <a:latin typeface="Arial" pitchFamily="34" charset="0"/>
              <a:ea typeface="ＭＳ Ｐゴシック" pitchFamily="-97" charset="-128"/>
            </a:rPr>
            <a:t> </a:t>
          </a:r>
        </a:p>
      </xdr:txBody>
    </xdr:sp>
    <xdr:clientData/>
  </xdr:twoCellAnchor>
  <xdr:twoCellAnchor>
    <xdr:from>
      <xdr:col>2</xdr:col>
      <xdr:colOff>40103</xdr:colOff>
      <xdr:row>26</xdr:row>
      <xdr:rowOff>60158</xdr:rowOff>
    </xdr:from>
    <xdr:to>
      <xdr:col>2</xdr:col>
      <xdr:colOff>1373603</xdr:colOff>
      <xdr:row>30</xdr:row>
      <xdr:rowOff>176964</xdr:rowOff>
    </xdr:to>
    <xdr:sp macro="" textlink="">
      <xdr:nvSpPr>
        <xdr:cNvPr id="15" name="Rektangel 3"/>
        <xdr:cNvSpPr>
          <a:spLocks noChangeArrowheads="1"/>
        </xdr:cNvSpPr>
      </xdr:nvSpPr>
      <xdr:spPr bwMode="auto">
        <a:xfrm>
          <a:off x="1163050" y="6747711"/>
          <a:ext cx="1333500" cy="1319964"/>
        </a:xfrm>
        <a:prstGeom prst="rect">
          <a:avLst/>
        </a:prstGeom>
        <a:solidFill>
          <a:schemeClr val="accent5">
            <a:lumMod val="75000"/>
          </a:schemeClr>
        </a:solidFill>
        <a:ln w="9525">
          <a:noFill/>
          <a:miter lim="800000"/>
          <a:headEnd/>
          <a:tailEnd/>
        </a:ln>
        <a:effectLst>
          <a:outerShdw blurRad="63500" dist="23000" dir="5400000" rotWithShape="0">
            <a:srgbClr val="000000">
              <a:alpha val="34999"/>
            </a:srgbClr>
          </a:outerShdw>
        </a:effectLst>
      </xdr:spPr>
      <xdr:txBody>
        <a:bodyPr wrap="square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801688">
            <a:spcBef>
              <a:spcPct val="20000"/>
            </a:spcBef>
          </a:pPr>
          <a:r>
            <a:rPr lang="en-US" sz="1600" b="1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2</xdr:col>
      <xdr:colOff>130341</xdr:colOff>
      <xdr:row>26</xdr:row>
      <xdr:rowOff>190500</xdr:rowOff>
    </xdr:from>
    <xdr:to>
      <xdr:col>2</xdr:col>
      <xdr:colOff>1254291</xdr:colOff>
      <xdr:row>29</xdr:row>
      <xdr:rowOff>62294</xdr:rowOff>
    </xdr:to>
    <xdr:sp macro="" textlink="">
      <xdr:nvSpPr>
        <xdr:cNvPr id="16" name="Text Box 52"/>
        <xdr:cNvSpPr txBox="1">
          <a:spLocks noChangeArrowheads="1"/>
        </xdr:cNvSpPr>
      </xdr:nvSpPr>
      <xdr:spPr bwMode="gray">
        <a:xfrm>
          <a:off x="1253288" y="6878053"/>
          <a:ext cx="1123950" cy="874425"/>
        </a:xfrm>
        <a:prstGeom prst="rect">
          <a:avLst/>
        </a:prstGeom>
        <a:solidFill>
          <a:schemeClr val="accent5">
            <a:lumMod val="75000"/>
          </a:schemeClr>
        </a:solidFill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1"/>
              </a:solidFill>
            </a:rPr>
            <a:t>Flexible</a:t>
          </a: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1"/>
              </a:solidFill>
            </a:rPr>
            <a:t>to</a:t>
          </a: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1"/>
              </a:solidFill>
            </a:rPr>
            <a:t>Nurture</a:t>
          </a:r>
          <a:r>
            <a:rPr lang="en-US" sz="1400" b="1" baseline="0">
              <a:solidFill>
                <a:schemeClr val="bg1"/>
              </a:solidFill>
            </a:rPr>
            <a:t> Retention</a:t>
          </a:r>
          <a:r>
            <a:rPr lang="en-US" sz="1400">
              <a:solidFill>
                <a:srgbClr val="171717"/>
              </a:solidFill>
            </a:rPr>
            <a:t> </a:t>
          </a:r>
        </a:p>
      </xdr:txBody>
    </xdr:sp>
    <xdr:clientData/>
  </xdr:twoCellAnchor>
  <xdr:twoCellAnchor>
    <xdr:from>
      <xdr:col>2</xdr:col>
      <xdr:colOff>481263</xdr:colOff>
      <xdr:row>22</xdr:row>
      <xdr:rowOff>120316</xdr:rowOff>
    </xdr:from>
    <xdr:to>
      <xdr:col>2</xdr:col>
      <xdr:colOff>835275</xdr:colOff>
      <xdr:row>26</xdr:row>
      <xdr:rowOff>235117</xdr:rowOff>
    </xdr:to>
    <xdr:sp macro="" textlink="">
      <xdr:nvSpPr>
        <xdr:cNvPr id="17" name="Højrepil 7"/>
        <xdr:cNvSpPr/>
      </xdr:nvSpPr>
      <xdr:spPr bwMode="auto">
        <a:xfrm rot="5400000">
          <a:off x="1327776" y="6292224"/>
          <a:ext cx="906880" cy="354012"/>
        </a:xfrm>
        <a:prstGeom prst="rightArrow">
          <a:avLst>
            <a:gd name="adj1" fmla="val 50000"/>
            <a:gd name="adj2" fmla="val 82469"/>
          </a:avLst>
        </a:prstGeom>
        <a:solidFill>
          <a:schemeClr val="accent5">
            <a:lumMod val="75000"/>
          </a:schemeClr>
        </a:solidFill>
        <a:ln w="9525">
          <a:solidFill>
            <a:schemeClr val="accent4">
              <a:lumMod val="60000"/>
              <a:lumOff val="40000"/>
            </a:schemeClr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indent="-342900" algn="ctr" fontAlgn="auto">
            <a:spcBef>
              <a:spcPts val="0"/>
            </a:spcBef>
            <a:spcAft>
              <a:spcPts val="0"/>
            </a:spcAft>
            <a:defRPr/>
          </a:pPr>
          <a:r>
            <a:rPr lang="da-DK" sz="1600" b="1" kern="0">
              <a:solidFill>
                <a:srgbClr val="FFFFFF"/>
              </a:solidFill>
              <a:latin typeface="Arial" pitchFamily="34" charset="0"/>
              <a:ea typeface="ＭＳ Ｐゴシック" pitchFamily="-97" charset="-128"/>
            </a:rPr>
            <a:t> </a:t>
          </a:r>
        </a:p>
      </xdr:txBody>
    </xdr:sp>
    <xdr:clientData/>
  </xdr:twoCellAnchor>
  <xdr:twoCellAnchor>
    <xdr:from>
      <xdr:col>1</xdr:col>
      <xdr:colOff>601579</xdr:colOff>
      <xdr:row>21</xdr:row>
      <xdr:rowOff>391025</xdr:rowOff>
    </xdr:from>
    <xdr:to>
      <xdr:col>2</xdr:col>
      <xdr:colOff>1393659</xdr:colOff>
      <xdr:row>25</xdr:row>
      <xdr:rowOff>40102</xdr:rowOff>
    </xdr:to>
    <xdr:sp macro="" textlink="">
      <xdr:nvSpPr>
        <xdr:cNvPr id="18" name="Rektangel 3"/>
        <xdr:cNvSpPr>
          <a:spLocks noChangeArrowheads="1"/>
        </xdr:cNvSpPr>
      </xdr:nvSpPr>
      <xdr:spPr bwMode="auto">
        <a:xfrm>
          <a:off x="1112921" y="5684920"/>
          <a:ext cx="1403685" cy="852235"/>
        </a:xfrm>
        <a:prstGeom prst="rect">
          <a:avLst/>
        </a:prstGeom>
        <a:solidFill>
          <a:schemeClr val="accent5">
            <a:lumMod val="75000"/>
          </a:schemeClr>
        </a:solidFill>
        <a:ln w="9525">
          <a:noFill/>
          <a:miter lim="800000"/>
          <a:headEnd/>
          <a:tailEnd/>
        </a:ln>
        <a:effectLst>
          <a:outerShdw blurRad="63500" dist="23000" dir="5400000" rotWithShape="0">
            <a:srgbClr val="000000">
              <a:alpha val="34999"/>
            </a:srgbClr>
          </a:outerShdw>
        </a:effectLst>
      </xdr:spPr>
      <xdr:txBody>
        <a:bodyPr wrap="square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801688">
            <a:spcBef>
              <a:spcPct val="20000"/>
            </a:spcBef>
          </a:pPr>
          <a:r>
            <a:rPr lang="en-US" sz="1600" b="1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2</xdr:col>
      <xdr:colOff>90237</xdr:colOff>
      <xdr:row>21</xdr:row>
      <xdr:rowOff>391025</xdr:rowOff>
    </xdr:from>
    <xdr:to>
      <xdr:col>2</xdr:col>
      <xdr:colOff>1242762</xdr:colOff>
      <xdr:row>22</xdr:row>
      <xdr:rowOff>37436</xdr:rowOff>
    </xdr:to>
    <xdr:sp macro="" textlink="">
      <xdr:nvSpPr>
        <xdr:cNvPr id="19" name="Text Box 52"/>
        <xdr:cNvSpPr txBox="1">
          <a:spLocks noChangeArrowheads="1"/>
        </xdr:cNvSpPr>
      </xdr:nvSpPr>
      <xdr:spPr bwMode="gray">
        <a:xfrm>
          <a:off x="1213184" y="5684920"/>
          <a:ext cx="1152525" cy="247990"/>
        </a:xfrm>
        <a:prstGeom prst="rect">
          <a:avLst/>
        </a:prstGeom>
        <a:solidFill>
          <a:schemeClr val="accent5">
            <a:lumMod val="75000"/>
          </a:schemeClr>
        </a:solidFill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1"/>
              </a:solidFill>
            </a:rPr>
            <a:t>Convenient</a:t>
          </a: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1"/>
              </a:solidFill>
            </a:rPr>
            <a:t>to</a:t>
          </a:r>
        </a:p>
        <a:p>
          <a:pPr algn="ctr" defTabSz="801688">
            <a:spcBef>
              <a:spcPct val="20000"/>
            </a:spcBef>
          </a:pPr>
          <a:r>
            <a:rPr lang="en-US" sz="1400" b="1">
              <a:solidFill>
                <a:schemeClr val="bg1"/>
              </a:solidFill>
            </a:rPr>
            <a:t>Take Action</a:t>
          </a:r>
          <a:r>
            <a:rPr lang="en-US" sz="1400">
              <a:solidFill>
                <a:srgbClr val="171717"/>
              </a:solidFill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0"/>
  <sheetViews>
    <sheetView showGridLines="0" showRowColHeaders="0" tabSelected="1" zoomScaleNormal="100" workbookViewId="0">
      <selection activeCell="D3" sqref="D3"/>
    </sheetView>
  </sheetViews>
  <sheetFormatPr defaultRowHeight="15"/>
  <cols>
    <col min="1" max="1" width="7.85546875" customWidth="1"/>
    <col min="2" max="2" width="9.7109375" customWidth="1"/>
    <col min="3" max="3" width="41.140625" customWidth="1"/>
    <col min="4" max="4" width="44" customWidth="1"/>
  </cols>
  <sheetData>
    <row r="1" spans="2:6" ht="15.75" customHeight="1">
      <c r="B1" s="23"/>
      <c r="C1" s="23"/>
      <c r="D1" s="23"/>
      <c r="E1" s="23"/>
      <c r="F1" s="23"/>
    </row>
    <row r="2" spans="2:6" ht="78.75" customHeight="1">
      <c r="B2" s="94" t="s">
        <v>355</v>
      </c>
      <c r="D2" s="276" t="s">
        <v>144</v>
      </c>
      <c r="E2" s="23"/>
      <c r="F2" s="23"/>
    </row>
    <row r="3" spans="2:6" ht="39.75" customHeight="1">
      <c r="B3" s="23"/>
      <c r="C3" s="23"/>
      <c r="D3" s="80" t="s">
        <v>143</v>
      </c>
      <c r="E3" s="23"/>
      <c r="F3" s="23"/>
    </row>
    <row r="4" spans="2:6" ht="30" customHeight="1">
      <c r="B4" s="23"/>
      <c r="C4" s="23"/>
      <c r="D4" s="40" t="s">
        <v>139</v>
      </c>
      <c r="E4" s="23"/>
      <c r="F4" s="23"/>
    </row>
    <row r="5" spans="2:6" ht="24.95" customHeight="1">
      <c r="B5" s="23"/>
      <c r="C5" s="23"/>
      <c r="D5" s="80" t="s">
        <v>220</v>
      </c>
      <c r="E5" s="23"/>
      <c r="F5" s="23"/>
    </row>
    <row r="6" spans="2:6" ht="24.95" customHeight="1">
      <c r="B6" s="23"/>
      <c r="D6" s="80" t="s">
        <v>221</v>
      </c>
      <c r="E6" s="23"/>
      <c r="F6" s="23"/>
    </row>
    <row r="7" spans="2:6" ht="24.95" customHeight="1">
      <c r="B7" s="23"/>
      <c r="D7" s="80" t="s">
        <v>222</v>
      </c>
      <c r="E7" s="23"/>
      <c r="F7" s="23"/>
    </row>
    <row r="8" spans="2:6" ht="24.95" customHeight="1">
      <c r="B8" s="23"/>
      <c r="D8" s="80" t="s">
        <v>223</v>
      </c>
      <c r="E8" s="23"/>
      <c r="F8" s="23"/>
    </row>
    <row r="9" spans="2:6" ht="42.75" customHeight="1">
      <c r="B9" s="275" t="s">
        <v>356</v>
      </c>
      <c r="D9" s="40" t="s">
        <v>138</v>
      </c>
      <c r="E9" s="23"/>
      <c r="F9" s="23"/>
    </row>
    <row r="10" spans="2:6" ht="24.75" customHeight="1">
      <c r="B10" s="23"/>
      <c r="D10" s="80" t="s">
        <v>224</v>
      </c>
      <c r="E10" s="23"/>
      <c r="F10" s="23"/>
    </row>
    <row r="11" spans="2:6" ht="34.5" customHeight="1">
      <c r="B11" s="23"/>
      <c r="D11" s="230" t="s">
        <v>211</v>
      </c>
      <c r="E11" s="23"/>
      <c r="F11" s="23"/>
    </row>
    <row r="12" spans="2:6" ht="24.95" customHeight="1">
      <c r="B12" s="23"/>
      <c r="D12" s="80" t="s">
        <v>212</v>
      </c>
      <c r="E12" s="23"/>
      <c r="F12" s="23"/>
    </row>
    <row r="13" spans="2:6" ht="35.25" customHeight="1">
      <c r="B13" s="23"/>
      <c r="D13" s="28" t="s">
        <v>185</v>
      </c>
      <c r="E13" s="23"/>
      <c r="F13" s="23"/>
    </row>
    <row r="14" spans="2:6" ht="24.95" customHeight="1">
      <c r="B14" s="23"/>
      <c r="D14" s="231" t="s">
        <v>225</v>
      </c>
      <c r="E14" s="23"/>
      <c r="F14" s="23"/>
    </row>
    <row r="15" spans="2:6" ht="24.95" customHeight="1">
      <c r="B15" s="23"/>
      <c r="D15" s="231" t="s">
        <v>226</v>
      </c>
      <c r="E15" s="23"/>
      <c r="F15" s="23"/>
    </row>
    <row r="16" spans="2:6" ht="24.95" customHeight="1">
      <c r="B16" s="23"/>
      <c r="D16" s="231" t="s">
        <v>227</v>
      </c>
      <c r="E16" s="23"/>
      <c r="F16" s="23"/>
    </row>
    <row r="17" spans="2:6" ht="24.95" customHeight="1">
      <c r="B17" s="23"/>
      <c r="D17" s="231" t="s">
        <v>228</v>
      </c>
      <c r="E17" s="23"/>
      <c r="F17" s="23"/>
    </row>
    <row r="18" spans="2:6">
      <c r="B18" s="23"/>
      <c r="D18" s="23"/>
      <c r="E18" s="23"/>
      <c r="F18" s="23"/>
    </row>
    <row r="19" spans="2:6" ht="24" customHeight="1">
      <c r="B19" s="23"/>
      <c r="D19" s="28" t="s">
        <v>204</v>
      </c>
      <c r="E19" s="23"/>
      <c r="F19" s="23"/>
    </row>
    <row r="20" spans="2:6" ht="25.5" customHeight="1">
      <c r="B20" s="23"/>
      <c r="D20" s="231" t="s">
        <v>219</v>
      </c>
      <c r="E20" s="23"/>
      <c r="F20" s="23"/>
    </row>
    <row r="21" spans="2:6" ht="25.5" customHeight="1">
      <c r="B21" s="23"/>
      <c r="D21" s="231" t="s">
        <v>188</v>
      </c>
      <c r="E21" s="23"/>
      <c r="F21" s="23"/>
    </row>
    <row r="22" spans="2:6">
      <c r="B22" s="23"/>
      <c r="D22" s="23"/>
      <c r="E22" s="23"/>
      <c r="F22" s="23"/>
    </row>
    <row r="23" spans="2:6">
      <c r="B23" s="23"/>
      <c r="D23" s="23"/>
      <c r="E23" s="23"/>
      <c r="F23" s="23"/>
    </row>
    <row r="24" spans="2:6">
      <c r="B24" s="23"/>
      <c r="D24" s="23"/>
      <c r="E24" s="23"/>
      <c r="F24" s="23"/>
    </row>
    <row r="25" spans="2:6">
      <c r="B25" s="23"/>
      <c r="D25" s="23"/>
      <c r="E25" s="23"/>
      <c r="F25" s="23"/>
    </row>
    <row r="26" spans="2:6">
      <c r="B26" s="23"/>
      <c r="E26" s="23"/>
      <c r="F26" s="23"/>
    </row>
    <row r="27" spans="2:6">
      <c r="B27" s="23"/>
      <c r="C27" s="23"/>
      <c r="E27" s="23"/>
      <c r="F27" s="23"/>
    </row>
    <row r="28" spans="2:6">
      <c r="B28" s="23"/>
      <c r="C28" s="23"/>
      <c r="E28" s="23"/>
      <c r="F28" s="23"/>
    </row>
    <row r="29" spans="2:6">
      <c r="B29" s="23"/>
      <c r="C29" s="23"/>
    </row>
    <row r="30" spans="2:6">
      <c r="B30" s="23"/>
      <c r="C30" s="23"/>
    </row>
  </sheetData>
  <sheetProtection password="F1C7" sheet="1" objects="1" scenarios="1" selectLockedCells="1"/>
  <hyperlinks>
    <hyperlink ref="D3" location="Introduction!A1" display="INTRODUCTION"/>
    <hyperlink ref="D5" location="'Check Payment Analysis'!A1" display="a.  Check Payment Analysis"/>
    <hyperlink ref="D7" location="'Payment Card Analysis'!A1" display="c.  Payment Card Analysis"/>
    <hyperlink ref="D8" location="'Bank Wire Analysis'!A1" display="d.  Bank Wire Analysis"/>
    <hyperlink ref="D10" location="'Receivable Analysis'!A1" display="a. Receivable Analysis"/>
    <hyperlink ref="D12" location="'AP &amp; AR Recap'!A1" display="AP &amp; AR RECAP"/>
    <hyperlink ref="D14" location="'Value Added Resources'!A1" display="Exponential Growth"/>
    <hyperlink ref="D15" location="'Value Added Resources'!A1" display="Close with Confidence  "/>
    <hyperlink ref="D16" location="'Value Added Resources (2)'!A1" display="FREE Gateway Marketing &amp; Advertising"/>
    <hyperlink ref="D17" location="'Value Added Resources (2)'!A1" display="Fire Up Your Sales Team"/>
    <hyperlink ref="D20" location="'e-Global Payment Gateway'!A1" display="e-Global Payment Gateway (Model)"/>
    <hyperlink ref="D21" location="'e-Global Business Advantage'!A1" display="e-Global Business Advantage"/>
    <hyperlink ref="D6" location="'ACH Payment Analysis'!A1" display="b.  ACH Payment Analysis"/>
  </hyperlink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28"/>
  <sheetViews>
    <sheetView showGridLines="0" showRowColHeaders="0" zoomScale="95" zoomScaleNormal="95" workbookViewId="0"/>
  </sheetViews>
  <sheetFormatPr defaultRowHeight="15"/>
  <cols>
    <col min="1" max="1" width="7.7109375" customWidth="1"/>
    <col min="3" max="3" width="27.7109375" customWidth="1"/>
    <col min="4" max="4" width="109.140625" customWidth="1"/>
  </cols>
  <sheetData>
    <row r="6" spans="2:6" ht="18.75">
      <c r="B6" s="17" t="s">
        <v>355</v>
      </c>
      <c r="C6" s="3"/>
      <c r="E6" s="3"/>
      <c r="F6" s="154"/>
    </row>
    <row r="7" spans="2:6" ht="48" customHeight="1">
      <c r="D7" s="162" t="s">
        <v>187</v>
      </c>
    </row>
    <row r="8" spans="2:6" ht="41.25" customHeight="1">
      <c r="D8" s="169" t="s">
        <v>177</v>
      </c>
    </row>
    <row r="9" spans="2:6" ht="94.5">
      <c r="D9" s="168" t="s">
        <v>178</v>
      </c>
    </row>
    <row r="10" spans="2:6" ht="15.75">
      <c r="D10" s="163"/>
    </row>
    <row r="11" spans="2:6" ht="29.25" customHeight="1"/>
    <row r="12" spans="2:6" ht="18.75">
      <c r="D12" s="162" t="s">
        <v>324</v>
      </c>
    </row>
    <row r="13" spans="2:6" ht="18.75">
      <c r="D13" s="166"/>
    </row>
    <row r="14" spans="2:6" ht="18.75">
      <c r="D14" s="162" t="s">
        <v>179</v>
      </c>
    </row>
    <row r="15" spans="2:6">
      <c r="D15" s="165"/>
    </row>
    <row r="16" spans="2:6" ht="31.5">
      <c r="D16" s="167" t="s">
        <v>362</v>
      </c>
    </row>
    <row r="17" spans="4:4" ht="30.75" customHeight="1">
      <c r="D17" s="164" t="s">
        <v>364</v>
      </c>
    </row>
    <row r="18" spans="4:4" ht="16.5" customHeight="1">
      <c r="D18" s="164" t="s">
        <v>363</v>
      </c>
    </row>
    <row r="19" spans="4:4" ht="59.25" customHeight="1">
      <c r="D19" s="171" t="s">
        <v>295</v>
      </c>
    </row>
    <row r="20" spans="4:4" ht="15.75">
      <c r="D20" s="161"/>
    </row>
    <row r="21" spans="4:4" ht="31.5">
      <c r="D21" s="167" t="s">
        <v>213</v>
      </c>
    </row>
    <row r="22" spans="4:4" ht="15.75">
      <c r="D22" s="164"/>
    </row>
    <row r="23" spans="4:4" ht="47.25">
      <c r="D23" s="170" t="s">
        <v>325</v>
      </c>
    </row>
    <row r="24" spans="4:4" ht="15.75">
      <c r="D24" s="164"/>
    </row>
    <row r="25" spans="4:4" ht="15.75">
      <c r="D25" s="167" t="s">
        <v>279</v>
      </c>
    </row>
    <row r="26" spans="4:4" ht="31.5">
      <c r="D26" s="167" t="s">
        <v>186</v>
      </c>
    </row>
    <row r="27" spans="4:4" ht="15.75">
      <c r="D27" s="164"/>
    </row>
    <row r="28" spans="4:4" ht="15.75">
      <c r="D28" s="164"/>
    </row>
  </sheetData>
  <sheetProtection password="F1C7" sheet="1" objects="1" scenarios="1" selectLockedCells="1"/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showGridLines="0" showRowColHeaders="0" zoomScaleNormal="100" zoomScaleSheetLayoutView="100" workbookViewId="0"/>
  </sheetViews>
  <sheetFormatPr defaultRowHeight="15"/>
  <cols>
    <col min="1" max="1" width="6.42578125" customWidth="1"/>
    <col min="2" max="2" width="15.85546875" customWidth="1"/>
    <col min="3" max="3" width="18.140625" customWidth="1"/>
    <col min="4" max="4" width="9.140625" customWidth="1"/>
    <col min="5" max="5" width="41.140625" customWidth="1"/>
    <col min="6" max="6" width="2.140625" customWidth="1"/>
    <col min="8" max="8" width="15.42578125" customWidth="1"/>
    <col min="9" max="9" width="9.140625" customWidth="1"/>
    <col min="10" max="10" width="66.5703125" customWidth="1"/>
  </cols>
  <sheetData>
    <row r="1" spans="1:12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>
      <c r="A4" s="23"/>
      <c r="B4" s="92"/>
      <c r="C4" s="92"/>
      <c r="D4" s="92"/>
      <c r="E4" s="92"/>
      <c r="F4" s="92"/>
      <c r="G4" s="92"/>
      <c r="H4" s="92"/>
      <c r="I4" s="92"/>
      <c r="J4" s="92"/>
      <c r="K4" s="92"/>
      <c r="L4" s="23"/>
    </row>
    <row r="5" spans="1:12" ht="19.5" customHeight="1">
      <c r="A5" s="23"/>
      <c r="C5" s="23"/>
      <c r="D5" s="210"/>
      <c r="E5" s="229"/>
      <c r="F5" s="229"/>
      <c r="G5" s="229"/>
      <c r="H5" s="210"/>
      <c r="I5" s="210"/>
      <c r="J5" s="210"/>
      <c r="K5" s="92"/>
      <c r="L5" s="23"/>
    </row>
    <row r="6" spans="1:12" ht="18" customHeight="1">
      <c r="B6" s="94" t="s">
        <v>365</v>
      </c>
      <c r="C6" s="94"/>
      <c r="D6" s="210"/>
      <c r="E6" s="327"/>
      <c r="F6" s="229"/>
      <c r="G6" s="229"/>
      <c r="H6" s="210"/>
      <c r="I6" s="210"/>
      <c r="J6" s="210"/>
      <c r="K6" s="92"/>
      <c r="L6" s="23"/>
    </row>
    <row r="7" spans="1:12" ht="58.5" customHeight="1">
      <c r="A7" s="23"/>
      <c r="B7" s="53"/>
      <c r="C7" s="210"/>
      <c r="D7" s="210"/>
      <c r="E7" s="389"/>
      <c r="F7" s="390"/>
      <c r="G7" s="390"/>
      <c r="H7" s="210"/>
      <c r="I7" s="210"/>
      <c r="J7" s="210"/>
      <c r="K7" s="92"/>
      <c r="L7" s="23"/>
    </row>
    <row r="8" spans="1:12" ht="4.5" customHeight="1">
      <c r="A8" s="23"/>
      <c r="C8" s="210"/>
      <c r="D8" s="210"/>
      <c r="E8" s="186"/>
      <c r="F8" s="210"/>
      <c r="G8" s="210"/>
      <c r="H8" s="211"/>
      <c r="I8" s="210"/>
      <c r="J8" s="210"/>
      <c r="K8" s="92"/>
      <c r="L8" s="23"/>
    </row>
    <row r="9" spans="1:12" ht="18.75" customHeight="1">
      <c r="A9" s="23"/>
      <c r="B9" s="53"/>
      <c r="C9" s="210"/>
      <c r="D9" s="210"/>
      <c r="E9" s="186"/>
      <c r="F9" s="210"/>
      <c r="G9" s="210"/>
      <c r="H9" s="211"/>
      <c r="I9" s="210"/>
      <c r="J9" s="210"/>
      <c r="K9" s="92"/>
      <c r="L9" s="23"/>
    </row>
    <row r="10" spans="1:12" ht="13.5" customHeight="1">
      <c r="A10" s="23"/>
      <c r="B10" s="53"/>
      <c r="C10" s="210"/>
      <c r="D10" s="210"/>
      <c r="E10" s="23"/>
      <c r="F10" s="189"/>
      <c r="G10" s="189"/>
      <c r="H10" s="227"/>
      <c r="I10" s="213"/>
      <c r="J10" s="24"/>
      <c r="K10" s="92"/>
      <c r="L10" s="23"/>
    </row>
    <row r="11" spans="1:12" ht="21" customHeight="1">
      <c r="A11" s="23"/>
      <c r="B11" s="53"/>
      <c r="C11" s="210"/>
      <c r="D11" s="210"/>
      <c r="E11" s="23"/>
      <c r="F11" s="189"/>
      <c r="G11" s="189"/>
      <c r="H11" s="227"/>
      <c r="I11" s="213"/>
      <c r="J11" s="24"/>
      <c r="K11" s="92"/>
      <c r="L11" s="23"/>
    </row>
    <row r="12" spans="1:12" ht="30" customHeight="1">
      <c r="A12" s="23"/>
      <c r="B12" s="53"/>
      <c r="C12" s="210"/>
      <c r="D12" s="210"/>
      <c r="E12" s="189"/>
      <c r="F12" s="189"/>
      <c r="G12" s="212"/>
      <c r="H12" s="214"/>
      <c r="I12" s="210"/>
      <c r="J12" s="24"/>
      <c r="K12" s="92"/>
      <c r="L12" s="23"/>
    </row>
    <row r="13" spans="1:12" ht="24" customHeight="1">
      <c r="A13" s="23"/>
      <c r="B13" s="53"/>
      <c r="C13" s="210"/>
      <c r="D13" s="210"/>
      <c r="E13" s="189"/>
      <c r="F13" s="189"/>
      <c r="G13" s="212"/>
      <c r="H13" s="215"/>
      <c r="I13" s="210"/>
      <c r="J13" s="188"/>
      <c r="K13" s="92"/>
      <c r="L13" s="23"/>
    </row>
    <row r="14" spans="1:12" ht="24" customHeight="1">
      <c r="A14" s="23"/>
      <c r="B14" s="53"/>
      <c r="C14" s="210"/>
      <c r="D14" s="210"/>
      <c r="E14" s="189"/>
      <c r="F14" s="189"/>
      <c r="G14" s="212"/>
      <c r="H14" s="228"/>
      <c r="I14" s="210"/>
      <c r="J14" s="188"/>
      <c r="K14" s="92"/>
      <c r="L14" s="23"/>
    </row>
    <row r="15" spans="1:12" ht="24" customHeight="1">
      <c r="A15" s="23"/>
      <c r="B15" s="53"/>
      <c r="C15" s="210"/>
      <c r="D15" s="210"/>
      <c r="E15" s="189"/>
      <c r="F15" s="189"/>
      <c r="G15" s="212"/>
      <c r="H15" s="215"/>
      <c r="I15" s="210"/>
      <c r="J15" s="188"/>
      <c r="K15" s="92"/>
      <c r="L15" s="23"/>
    </row>
    <row r="16" spans="1:12" ht="24.95" customHeight="1">
      <c r="A16" s="23"/>
      <c r="B16" s="53"/>
      <c r="C16" s="210"/>
      <c r="D16" s="210"/>
      <c r="E16" s="189"/>
      <c r="F16" s="189"/>
      <c r="G16" s="212"/>
      <c r="H16" s="228"/>
      <c r="I16" s="210"/>
      <c r="J16" s="188"/>
      <c r="K16" s="92"/>
      <c r="L16" s="23"/>
    </row>
    <row r="17" spans="1:12" ht="24.95" customHeight="1">
      <c r="A17" s="23"/>
      <c r="B17" s="53"/>
      <c r="C17" s="210"/>
      <c r="D17" s="210"/>
      <c r="E17" s="189"/>
      <c r="F17" s="189"/>
      <c r="G17" s="212"/>
      <c r="H17" s="216"/>
      <c r="I17" s="210"/>
      <c r="J17" s="194"/>
      <c r="K17" s="92"/>
      <c r="L17" s="23"/>
    </row>
    <row r="18" spans="1:12" ht="24.95" customHeight="1">
      <c r="A18" s="23"/>
      <c r="B18" s="53"/>
      <c r="C18" s="217"/>
      <c r="D18" s="210"/>
      <c r="E18" s="197"/>
      <c r="F18" s="197"/>
      <c r="G18" s="197"/>
      <c r="H18" s="216"/>
      <c r="I18" s="210"/>
      <c r="J18" s="196"/>
      <c r="K18" s="92"/>
      <c r="L18" s="23"/>
    </row>
    <row r="19" spans="1:12" ht="24.95" customHeight="1">
      <c r="A19" s="23"/>
      <c r="B19" s="53"/>
      <c r="C19" s="210"/>
      <c r="D19" s="210"/>
      <c r="E19" s="196"/>
      <c r="F19" s="197"/>
      <c r="G19" s="197"/>
      <c r="H19" s="198"/>
      <c r="I19" s="210"/>
      <c r="J19" s="24"/>
      <c r="K19" s="92"/>
      <c r="L19" s="23"/>
    </row>
    <row r="20" spans="1:12" ht="24.95" customHeight="1">
      <c r="A20" s="23"/>
      <c r="B20" s="53"/>
      <c r="C20" s="217"/>
      <c r="D20" s="210"/>
      <c r="E20" s="218"/>
      <c r="F20" s="218"/>
      <c r="G20" s="219"/>
      <c r="H20" s="220"/>
      <c r="I20" s="210"/>
      <c r="J20" s="24"/>
      <c r="K20" s="92"/>
      <c r="L20" s="23"/>
    </row>
    <row r="21" spans="1:12" ht="24.95" customHeight="1">
      <c r="A21" s="23"/>
      <c r="B21" s="53"/>
      <c r="C21" s="210"/>
      <c r="D21" s="210"/>
      <c r="E21" s="221"/>
      <c r="F21" s="222"/>
      <c r="G21" s="219"/>
      <c r="H21" s="220"/>
      <c r="I21" s="210"/>
      <c r="J21" s="24"/>
      <c r="K21" s="92"/>
      <c r="L21" s="23"/>
    </row>
    <row r="22" spans="1:12" ht="24.95" customHeight="1">
      <c r="A22" s="23"/>
      <c r="B22" s="53"/>
      <c r="C22" s="210"/>
      <c r="D22" s="210"/>
      <c r="E22" s="223"/>
      <c r="F22" s="222"/>
      <c r="G22" s="219"/>
      <c r="H22" s="220"/>
      <c r="I22" s="210"/>
      <c r="J22" s="24"/>
      <c r="K22" s="92"/>
      <c r="L22" s="23"/>
    </row>
    <row r="23" spans="1:12" ht="24.95" customHeight="1">
      <c r="A23" s="23"/>
      <c r="B23" s="53"/>
      <c r="C23" s="217"/>
      <c r="D23" s="210"/>
      <c r="E23" s="210"/>
      <c r="F23" s="224"/>
      <c r="G23" s="219"/>
      <c r="H23" s="220"/>
      <c r="I23" s="210"/>
      <c r="J23" s="24"/>
      <c r="K23" s="92"/>
      <c r="L23" s="23"/>
    </row>
    <row r="24" spans="1:12" ht="24.95" customHeight="1">
      <c r="A24" s="23"/>
      <c r="B24" s="24"/>
      <c r="C24" s="210"/>
      <c r="D24" s="210"/>
      <c r="E24" s="218"/>
      <c r="F24" s="222"/>
      <c r="G24" s="219"/>
      <c r="H24" s="220"/>
      <c r="I24" s="210"/>
      <c r="J24" s="24"/>
      <c r="K24" s="92"/>
      <c r="L24" s="23"/>
    </row>
    <row r="25" spans="1:12" ht="24.95" customHeight="1">
      <c r="A25" s="23"/>
      <c r="B25" s="53"/>
      <c r="C25" s="210"/>
      <c r="D25" s="210"/>
      <c r="E25" s="218"/>
      <c r="F25" s="222"/>
      <c r="G25" s="219"/>
      <c r="H25" s="220"/>
      <c r="I25" s="210"/>
      <c r="J25" s="24"/>
      <c r="K25" s="92"/>
      <c r="L25" s="23"/>
    </row>
    <row r="26" spans="1:12" ht="24.95" customHeight="1">
      <c r="A26" s="23"/>
      <c r="B26" s="53"/>
      <c r="C26" s="210"/>
      <c r="D26" s="210"/>
      <c r="E26" s="218"/>
      <c r="F26" s="218"/>
      <c r="G26" s="219"/>
      <c r="H26" s="220"/>
      <c r="I26" s="210"/>
      <c r="J26" s="24"/>
      <c r="K26" s="92"/>
      <c r="L26" s="23"/>
    </row>
    <row r="27" spans="1:12" ht="24.95" customHeight="1">
      <c r="A27" s="23"/>
      <c r="B27" s="53"/>
      <c r="C27" s="210"/>
      <c r="D27" s="210"/>
      <c r="E27" s="222"/>
      <c r="F27" s="222"/>
      <c r="G27" s="219"/>
      <c r="H27" s="220"/>
      <c r="I27" s="210"/>
      <c r="J27" s="24"/>
      <c r="K27" s="92"/>
      <c r="L27" s="23"/>
    </row>
    <row r="28" spans="1:12" ht="24.95" customHeight="1">
      <c r="A28" s="23"/>
      <c r="B28" s="24"/>
      <c r="C28" s="210"/>
      <c r="D28" s="210"/>
      <c r="E28" s="222"/>
      <c r="F28" s="222"/>
      <c r="G28" s="219"/>
      <c r="H28" s="220"/>
      <c r="I28" s="210"/>
      <c r="J28" s="24"/>
      <c r="K28" s="92"/>
      <c r="L28" s="23"/>
    </row>
    <row r="29" spans="1:12" ht="24.95" customHeight="1">
      <c r="A29" s="23"/>
      <c r="B29" s="24"/>
      <c r="C29" s="210"/>
      <c r="D29" s="210"/>
      <c r="E29" s="217"/>
      <c r="F29" s="210"/>
      <c r="G29" s="225"/>
      <c r="H29" s="226"/>
      <c r="I29" s="210"/>
      <c r="J29" s="24"/>
      <c r="K29" s="92"/>
      <c r="L29" s="23"/>
    </row>
    <row r="30" spans="1:12" ht="24.95" customHeight="1">
      <c r="A30" s="23"/>
      <c r="B30" s="24"/>
      <c r="C30" s="210"/>
      <c r="D30" s="210"/>
      <c r="E30" s="210"/>
      <c r="F30" s="210"/>
      <c r="G30" s="210"/>
      <c r="H30" s="210"/>
      <c r="I30" s="210"/>
      <c r="J30" s="24"/>
      <c r="K30" s="92"/>
      <c r="L30" s="23"/>
    </row>
    <row r="31" spans="1:12" ht="24.95" customHeight="1">
      <c r="A31" s="23"/>
      <c r="B31" s="24"/>
      <c r="C31" s="210"/>
      <c r="D31" s="210"/>
      <c r="E31" s="210"/>
      <c r="F31" s="210"/>
      <c r="G31" s="210"/>
      <c r="H31" s="210"/>
      <c r="I31" s="210"/>
      <c r="J31" s="24"/>
      <c r="K31" s="92"/>
      <c r="L31" s="23"/>
    </row>
    <row r="32" spans="1:12" ht="24.95" customHeight="1">
      <c r="A32" s="23"/>
      <c r="B32" s="24"/>
      <c r="C32" s="210"/>
      <c r="D32" s="210"/>
      <c r="E32" s="210"/>
      <c r="F32" s="210"/>
      <c r="G32" s="210"/>
      <c r="H32" s="210"/>
      <c r="I32" s="210"/>
      <c r="J32" s="24"/>
      <c r="K32" s="92"/>
      <c r="L32" s="23"/>
    </row>
    <row r="33" spans="1:12" ht="24.95" customHeight="1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92"/>
      <c r="L33" s="23"/>
    </row>
    <row r="34" spans="1:12" ht="24.95" customHeight="1">
      <c r="A34" s="23"/>
      <c r="B34" s="24"/>
      <c r="C34" s="24"/>
      <c r="D34" s="24"/>
      <c r="E34" s="24"/>
      <c r="F34" s="24"/>
      <c r="G34" s="24"/>
      <c r="H34" s="24"/>
      <c r="I34" s="24"/>
      <c r="J34" s="24"/>
      <c r="K34" s="92"/>
      <c r="L34" s="23"/>
    </row>
    <row r="35" spans="1:12" ht="24.95" customHeight="1">
      <c r="A35" s="23"/>
      <c r="B35" s="24"/>
      <c r="C35" s="24"/>
      <c r="D35" s="24"/>
      <c r="E35" s="24"/>
      <c r="F35" s="24"/>
      <c r="G35" s="24"/>
      <c r="H35" s="24"/>
      <c r="I35" s="24"/>
      <c r="J35" s="24"/>
      <c r="K35" s="92"/>
      <c r="L35" s="23"/>
    </row>
    <row r="36" spans="1:12" ht="24.95" customHeight="1">
      <c r="A36" s="23"/>
      <c r="B36" s="24"/>
      <c r="C36" s="24"/>
      <c r="D36" s="24"/>
      <c r="E36" s="24"/>
      <c r="F36" s="24"/>
      <c r="G36" s="24"/>
      <c r="H36" s="24"/>
      <c r="I36" s="24"/>
      <c r="J36" s="24"/>
      <c r="K36" s="92"/>
      <c r="L36" s="23"/>
    </row>
    <row r="37" spans="1:12" ht="24.95" customHeight="1">
      <c r="A37" s="23"/>
      <c r="B37" s="24"/>
      <c r="C37" s="24"/>
      <c r="D37" s="24"/>
      <c r="E37" s="24"/>
      <c r="F37" s="24"/>
      <c r="G37" s="24"/>
      <c r="H37" s="24"/>
      <c r="I37" s="24"/>
      <c r="J37" s="24"/>
      <c r="K37" s="92"/>
      <c r="L37" s="23"/>
    </row>
    <row r="38" spans="1:12" ht="24.95" customHeight="1">
      <c r="A38" s="23"/>
      <c r="B38" s="24"/>
      <c r="C38" s="24"/>
      <c r="D38" s="24"/>
      <c r="E38" s="24"/>
      <c r="F38" s="24"/>
      <c r="G38" s="24"/>
      <c r="H38" s="24"/>
      <c r="I38" s="24"/>
      <c r="J38" s="24"/>
      <c r="K38" s="92"/>
      <c r="L38" s="23"/>
    </row>
    <row r="39" spans="1:12" ht="24.95" customHeight="1">
      <c r="A39" s="23"/>
      <c r="B39" s="24"/>
      <c r="C39" s="24"/>
      <c r="D39" s="24"/>
      <c r="E39" s="24"/>
      <c r="F39" s="24"/>
      <c r="G39" s="24"/>
      <c r="H39" s="24"/>
      <c r="I39" s="24"/>
      <c r="J39" s="24"/>
      <c r="K39" s="92"/>
      <c r="L39" s="23"/>
    </row>
    <row r="40" spans="1:12" ht="24.95" customHeight="1">
      <c r="A40" s="23"/>
      <c r="B40" s="24"/>
      <c r="C40" s="24"/>
      <c r="D40" s="24"/>
      <c r="E40" s="24"/>
      <c r="F40" s="24"/>
      <c r="G40" s="24"/>
      <c r="H40" s="24"/>
      <c r="I40" s="24"/>
      <c r="J40" s="24"/>
      <c r="K40" s="92"/>
      <c r="L40" s="23"/>
    </row>
    <row r="41" spans="1:12" ht="10.5" customHeight="1">
      <c r="A41" s="23"/>
      <c r="B41" s="24"/>
      <c r="C41" s="24"/>
      <c r="D41" s="24"/>
      <c r="E41" s="24"/>
      <c r="F41" s="24"/>
      <c r="G41" s="24"/>
      <c r="H41" s="24"/>
      <c r="I41" s="24"/>
      <c r="J41" s="24"/>
      <c r="K41" s="92"/>
      <c r="L41" s="23"/>
    </row>
    <row r="42" spans="1:12" ht="24.95" customHeight="1">
      <c r="A42" s="23"/>
      <c r="B42" s="24"/>
      <c r="C42" s="24"/>
      <c r="D42" s="24"/>
      <c r="E42" s="24"/>
      <c r="F42" s="24"/>
      <c r="G42" s="24"/>
      <c r="H42" s="24"/>
      <c r="I42" s="24"/>
      <c r="J42" s="24"/>
      <c r="K42" s="92"/>
      <c r="L42" s="23"/>
    </row>
    <row r="43" spans="1:12">
      <c r="A43" s="23"/>
      <c r="B43" s="24"/>
      <c r="C43" s="24"/>
      <c r="D43" s="24"/>
      <c r="E43" s="24"/>
      <c r="F43" s="24"/>
      <c r="G43" s="24"/>
      <c r="H43" s="24"/>
      <c r="I43" s="24"/>
      <c r="J43" s="24"/>
      <c r="K43" s="92"/>
      <c r="L43" s="23"/>
    </row>
    <row r="44" spans="1:12">
      <c r="A44" s="23"/>
      <c r="B44" s="24"/>
      <c r="C44" s="202"/>
      <c r="D44" s="24"/>
      <c r="E44" s="24"/>
      <c r="F44" s="24"/>
      <c r="G44" s="24"/>
      <c r="H44" s="24"/>
      <c r="I44" s="24"/>
      <c r="J44" s="24"/>
      <c r="K44" s="92"/>
      <c r="L44" s="23"/>
    </row>
    <row r="45" spans="1:12">
      <c r="A45" s="23"/>
      <c r="B45" s="24"/>
      <c r="C45" s="24"/>
      <c r="D45" s="24"/>
      <c r="E45" s="24"/>
      <c r="F45" s="24"/>
      <c r="G45" s="24"/>
      <c r="H45" s="24"/>
      <c r="I45" s="24"/>
      <c r="J45" s="24"/>
      <c r="K45" s="92"/>
      <c r="L45" s="23"/>
    </row>
    <row r="46" spans="1:12" ht="17.45" customHeight="1">
      <c r="A46" s="23"/>
      <c r="B46" s="24"/>
      <c r="C46" s="24"/>
      <c r="D46" s="24"/>
      <c r="E46" s="24"/>
      <c r="F46" s="24"/>
      <c r="G46" s="24"/>
      <c r="H46" s="24"/>
      <c r="I46" s="24"/>
      <c r="J46" s="24"/>
      <c r="K46" s="92"/>
      <c r="L46" s="23"/>
    </row>
    <row r="47" spans="1:12" ht="17.45" customHeight="1">
      <c r="A47" s="23"/>
      <c r="B47" s="24"/>
      <c r="C47" s="24"/>
      <c r="D47" s="24"/>
      <c r="E47" s="24"/>
      <c r="F47" s="24"/>
      <c r="G47" s="24"/>
      <c r="H47" s="24"/>
      <c r="I47" s="24"/>
      <c r="J47" s="24"/>
      <c r="K47" s="92"/>
      <c r="L47" s="23"/>
    </row>
    <row r="48" spans="1:12" ht="17.45" customHeight="1">
      <c r="A48" s="23"/>
      <c r="B48" s="24"/>
      <c r="C48" s="24"/>
      <c r="D48" s="24"/>
      <c r="E48" s="24"/>
      <c r="F48" s="24"/>
      <c r="G48" s="24"/>
      <c r="H48" s="24"/>
      <c r="I48" s="24"/>
      <c r="J48" s="24"/>
      <c r="K48" s="92"/>
      <c r="L48" s="23"/>
    </row>
    <row r="49" spans="1:12">
      <c r="A49" s="23"/>
      <c r="B49" s="24"/>
      <c r="C49" s="24"/>
      <c r="D49" s="24"/>
      <c r="E49" s="24"/>
      <c r="F49" s="24"/>
      <c r="G49" s="24"/>
      <c r="H49" s="24"/>
      <c r="I49" s="24"/>
      <c r="J49" s="24"/>
      <c r="K49" s="92"/>
      <c r="L49" s="23"/>
    </row>
    <row r="50" spans="1:12">
      <c r="A50" s="23"/>
      <c r="B50" s="24"/>
      <c r="C50" s="24"/>
      <c r="D50" s="24"/>
      <c r="E50" s="24"/>
      <c r="F50" s="24"/>
      <c r="G50" s="24"/>
      <c r="H50" s="24"/>
      <c r="I50" s="24"/>
      <c r="J50" s="24"/>
      <c r="K50" s="92"/>
      <c r="L50" s="23"/>
    </row>
    <row r="51" spans="1:12">
      <c r="A51" s="23"/>
      <c r="B51" s="24"/>
      <c r="C51" s="24"/>
      <c r="D51" s="24"/>
      <c r="E51" s="24"/>
      <c r="F51" s="24"/>
      <c r="G51" s="24"/>
      <c r="H51" s="24"/>
      <c r="I51" s="24"/>
      <c r="J51" s="24"/>
      <c r="K51" s="92"/>
      <c r="L51" s="23"/>
    </row>
    <row r="52" spans="1:12">
      <c r="A52" s="23"/>
      <c r="B52" s="24"/>
      <c r="C52" s="24"/>
      <c r="D52" s="24"/>
      <c r="E52" s="24"/>
      <c r="F52" s="24"/>
      <c r="G52" s="24"/>
      <c r="H52" s="24"/>
      <c r="I52" s="24"/>
      <c r="J52" s="24"/>
      <c r="K52" s="92"/>
      <c r="L52" s="23"/>
    </row>
    <row r="53" spans="1:12">
      <c r="A53" s="23"/>
      <c r="B53" s="24"/>
      <c r="C53" s="24"/>
      <c r="D53" s="24"/>
      <c r="E53" s="24"/>
      <c r="F53" s="24"/>
      <c r="G53" s="24"/>
      <c r="H53" s="24"/>
      <c r="I53" s="24"/>
      <c r="J53" s="24"/>
      <c r="K53" s="92"/>
      <c r="L53" s="23"/>
    </row>
    <row r="54" spans="1:12">
      <c r="A54" s="23"/>
      <c r="B54" s="24"/>
      <c r="C54" s="24"/>
      <c r="D54" s="24"/>
      <c r="E54" s="24"/>
      <c r="F54" s="24"/>
      <c r="G54" s="24"/>
      <c r="H54" s="24"/>
      <c r="I54" s="24"/>
      <c r="J54" s="24"/>
      <c r="K54" s="92"/>
      <c r="L54" s="23"/>
    </row>
    <row r="55" spans="1:12">
      <c r="A55" s="23"/>
      <c r="B55" s="24"/>
      <c r="C55" s="24"/>
      <c r="D55" s="24"/>
      <c r="E55" s="24"/>
      <c r="F55" s="24"/>
      <c r="G55" s="24"/>
      <c r="H55" s="24"/>
      <c r="I55" s="24"/>
      <c r="J55" s="24"/>
      <c r="K55" s="92"/>
      <c r="L55" s="23"/>
    </row>
    <row r="56" spans="1:12">
      <c r="A56" s="23"/>
      <c r="B56" s="24"/>
      <c r="C56" s="24"/>
      <c r="D56" s="24"/>
      <c r="E56" s="24"/>
      <c r="F56" s="24"/>
      <c r="G56" s="24"/>
      <c r="H56" s="24"/>
      <c r="I56" s="24"/>
      <c r="J56" s="24"/>
      <c r="K56" s="92"/>
      <c r="L56" s="23"/>
    </row>
    <row r="57" spans="1:12">
      <c r="A57" s="23"/>
      <c r="B57" s="24"/>
      <c r="C57" s="24"/>
      <c r="D57" s="24"/>
      <c r="E57" s="24"/>
      <c r="F57" s="24"/>
      <c r="G57" s="24"/>
      <c r="H57" s="24"/>
      <c r="I57" s="24"/>
      <c r="J57" s="24"/>
      <c r="K57" s="92"/>
      <c r="L57" s="23"/>
    </row>
    <row r="58" spans="1:12">
      <c r="A58" s="23"/>
      <c r="B58" s="24"/>
      <c r="C58" s="24"/>
      <c r="D58" s="24"/>
      <c r="E58" s="24"/>
      <c r="F58" s="24"/>
      <c r="G58" s="24"/>
      <c r="H58" s="24"/>
      <c r="I58" s="24"/>
      <c r="J58" s="24"/>
      <c r="K58" s="92"/>
      <c r="L58" s="23"/>
    </row>
    <row r="59" spans="1:12">
      <c r="A59" s="23"/>
      <c r="B59" s="24"/>
      <c r="C59" s="24"/>
      <c r="D59" s="24"/>
      <c r="E59" s="24"/>
      <c r="F59" s="24"/>
      <c r="G59" s="24"/>
      <c r="H59" s="24"/>
      <c r="I59" s="24"/>
      <c r="J59" s="24"/>
      <c r="K59" s="92"/>
      <c r="L59" s="23"/>
    </row>
    <row r="60" spans="1:12">
      <c r="A60" s="23"/>
      <c r="B60" s="24"/>
      <c r="C60" s="24"/>
      <c r="D60" s="24"/>
      <c r="E60" s="24"/>
      <c r="F60" s="24"/>
      <c r="G60" s="24"/>
      <c r="H60" s="24"/>
      <c r="I60" s="24"/>
      <c r="J60" s="24"/>
      <c r="K60" s="92"/>
      <c r="L60" s="23"/>
    </row>
    <row r="61" spans="1:12">
      <c r="A61" s="23"/>
      <c r="B61" s="24"/>
      <c r="C61" s="24"/>
      <c r="D61" s="24"/>
      <c r="E61" s="24"/>
      <c r="F61" s="24"/>
      <c r="G61" s="24"/>
      <c r="H61" s="24"/>
      <c r="I61" s="24"/>
      <c r="J61" s="24"/>
      <c r="K61" s="92"/>
      <c r="L61" s="23"/>
    </row>
    <row r="62" spans="1:12">
      <c r="A62" s="23"/>
      <c r="B62" s="24"/>
      <c r="C62" s="24"/>
      <c r="D62" s="24"/>
      <c r="E62" s="24"/>
      <c r="F62" s="24"/>
      <c r="G62" s="24"/>
      <c r="H62" s="24"/>
      <c r="I62" s="24"/>
      <c r="J62" s="24"/>
      <c r="K62" s="92"/>
      <c r="L62" s="23"/>
    </row>
    <row r="63" spans="1:12">
      <c r="A63" s="23"/>
      <c r="B63" s="24"/>
      <c r="C63" s="24"/>
      <c r="D63" s="24"/>
      <c r="E63" s="24"/>
      <c r="F63" s="24"/>
      <c r="G63" s="24"/>
      <c r="H63" s="24"/>
      <c r="I63" s="24"/>
      <c r="J63" s="3"/>
      <c r="K63" s="1"/>
    </row>
    <row r="64" spans="1:12">
      <c r="A64" s="23"/>
      <c r="B64" s="24"/>
      <c r="C64" s="24"/>
      <c r="D64" s="24"/>
      <c r="E64" s="24"/>
      <c r="F64" s="24"/>
      <c r="G64" s="24"/>
      <c r="H64" s="24"/>
      <c r="I64" s="24"/>
      <c r="J64" s="3"/>
      <c r="K64" s="1"/>
    </row>
    <row r="65" spans="1:11">
      <c r="A65" s="23"/>
      <c r="B65" s="24"/>
      <c r="C65" s="24"/>
      <c r="D65" s="24"/>
      <c r="E65" s="24"/>
      <c r="F65" s="24"/>
      <c r="G65" s="24"/>
      <c r="H65" s="24"/>
      <c r="I65" s="24"/>
      <c r="J65" s="3"/>
      <c r="K65" s="1"/>
    </row>
    <row r="66" spans="1:11">
      <c r="A66" s="23"/>
      <c r="B66" s="24"/>
      <c r="C66" s="24"/>
      <c r="D66" s="24"/>
      <c r="E66" s="24"/>
      <c r="F66" s="24"/>
      <c r="G66" s="24"/>
      <c r="H66" s="24"/>
      <c r="I66" s="24"/>
      <c r="J66" s="3"/>
      <c r="K66" s="1"/>
    </row>
    <row r="67" spans="1:11">
      <c r="A67" s="23"/>
      <c r="B67" s="24"/>
      <c r="C67" s="24"/>
      <c r="D67" s="24"/>
      <c r="E67" s="24"/>
      <c r="F67" s="24"/>
      <c r="G67" s="24"/>
      <c r="H67" s="24"/>
      <c r="I67" s="24"/>
      <c r="J67" s="3"/>
      <c r="K67" s="1"/>
    </row>
    <row r="68" spans="1:11">
      <c r="A68" s="23"/>
      <c r="B68" s="24"/>
      <c r="C68" s="24"/>
      <c r="D68" s="24"/>
      <c r="E68" s="24"/>
      <c r="F68" s="24"/>
      <c r="G68" s="24"/>
      <c r="H68" s="24"/>
      <c r="I68" s="24"/>
      <c r="J68" s="3"/>
      <c r="K68" s="1"/>
    </row>
    <row r="69" spans="1:11">
      <c r="A69" s="23"/>
      <c r="B69" s="24"/>
      <c r="C69" s="24"/>
      <c r="D69" s="24"/>
      <c r="E69" s="24"/>
      <c r="F69" s="24"/>
      <c r="G69" s="24"/>
      <c r="H69" s="24"/>
      <c r="I69" s="24"/>
      <c r="J69" s="3"/>
      <c r="K69" s="1"/>
    </row>
    <row r="70" spans="1:11">
      <c r="A70" s="23"/>
      <c r="B70" s="92"/>
      <c r="C70" s="92"/>
      <c r="D70" s="92"/>
      <c r="E70" s="92"/>
      <c r="F70" s="92"/>
      <c r="G70" s="92"/>
      <c r="H70" s="92"/>
      <c r="I70" s="92"/>
      <c r="J70" s="1"/>
      <c r="K70" s="1"/>
    </row>
    <row r="71" spans="1:11">
      <c r="A71" s="23"/>
      <c r="B71" s="92"/>
      <c r="C71" s="92"/>
      <c r="D71" s="92"/>
      <c r="E71" s="92"/>
      <c r="F71" s="92"/>
      <c r="G71" s="92"/>
      <c r="H71" s="92"/>
      <c r="I71" s="92"/>
      <c r="J71" s="1"/>
      <c r="K71" s="1"/>
    </row>
    <row r="72" spans="1:11">
      <c r="A72" s="23"/>
      <c r="B72" s="92"/>
      <c r="C72" s="92"/>
      <c r="D72" s="92"/>
      <c r="E72" s="92"/>
      <c r="F72" s="92"/>
      <c r="G72" s="92"/>
      <c r="H72" s="92"/>
      <c r="I72" s="92"/>
      <c r="J72" s="1"/>
      <c r="K72" s="1"/>
    </row>
    <row r="73" spans="1:11">
      <c r="A73" s="23"/>
      <c r="B73" s="92"/>
      <c r="C73" s="92"/>
      <c r="D73" s="92"/>
      <c r="E73" s="92"/>
      <c r="F73" s="92"/>
      <c r="G73" s="92"/>
      <c r="H73" s="92"/>
      <c r="I73" s="92"/>
      <c r="J73" s="1"/>
      <c r="K73" s="1"/>
    </row>
    <row r="74" spans="1:11">
      <c r="A74" s="23"/>
      <c r="B74" s="92"/>
      <c r="C74" s="92"/>
      <c r="D74" s="92"/>
      <c r="E74" s="92"/>
      <c r="F74" s="92"/>
      <c r="G74" s="92"/>
      <c r="H74" s="92"/>
      <c r="I74" s="92"/>
      <c r="J74" s="1"/>
      <c r="K74" s="1"/>
    </row>
    <row r="75" spans="1:11">
      <c r="A75" s="23"/>
      <c r="B75" s="92"/>
      <c r="C75" s="92"/>
      <c r="D75" s="92"/>
      <c r="E75" s="92"/>
      <c r="F75" s="92"/>
      <c r="G75" s="92"/>
      <c r="H75" s="92"/>
      <c r="I75" s="92"/>
      <c r="J75" s="1"/>
      <c r="K75" s="1"/>
    </row>
    <row r="76" spans="1:11">
      <c r="A76" s="23"/>
      <c r="B76" s="92"/>
      <c r="C76" s="92"/>
      <c r="D76" s="92"/>
      <c r="E76" s="92"/>
      <c r="F76" s="92"/>
      <c r="G76" s="92"/>
      <c r="H76" s="92"/>
      <c r="I76" s="92"/>
      <c r="J76" s="1"/>
      <c r="K76" s="1"/>
    </row>
    <row r="77" spans="1:11">
      <c r="A77" s="23"/>
      <c r="B77" s="92"/>
      <c r="C77" s="92"/>
      <c r="D77" s="92"/>
      <c r="E77" s="92"/>
      <c r="F77" s="92"/>
      <c r="G77" s="92"/>
      <c r="H77" s="92"/>
      <c r="I77" s="92"/>
      <c r="J77" s="1"/>
      <c r="K77" s="1"/>
    </row>
    <row r="78" spans="1:11">
      <c r="A78" s="23"/>
      <c r="B78" s="92"/>
      <c r="C78" s="92"/>
      <c r="D78" s="92"/>
      <c r="E78" s="92"/>
      <c r="F78" s="92"/>
      <c r="G78" s="92"/>
      <c r="H78" s="92"/>
      <c r="I78" s="92"/>
      <c r="J78" s="1"/>
      <c r="K78" s="1"/>
    </row>
    <row r="79" spans="1:11">
      <c r="A79" s="23"/>
      <c r="B79" s="92"/>
      <c r="C79" s="92"/>
      <c r="D79" s="92"/>
      <c r="E79" s="92"/>
      <c r="F79" s="92"/>
      <c r="G79" s="92"/>
      <c r="H79" s="92"/>
      <c r="I79" s="92"/>
      <c r="J79" s="1"/>
      <c r="K79" s="1"/>
    </row>
    <row r="80" spans="1:11">
      <c r="A80" s="23"/>
      <c r="B80" s="92"/>
      <c r="C80" s="92"/>
      <c r="D80" s="92"/>
      <c r="E80" s="92"/>
      <c r="F80" s="92"/>
      <c r="G80" s="92"/>
      <c r="H80" s="92"/>
      <c r="I80" s="92"/>
      <c r="J80" s="1"/>
      <c r="K80" s="1"/>
    </row>
    <row r="81" spans="1:11">
      <c r="A81" s="23"/>
      <c r="B81" s="92"/>
      <c r="C81" s="92"/>
      <c r="D81" s="92"/>
      <c r="E81" s="92"/>
      <c r="F81" s="92"/>
      <c r="G81" s="92"/>
      <c r="H81" s="92"/>
      <c r="I81" s="92"/>
      <c r="J81" s="1"/>
      <c r="K81" s="1"/>
    </row>
    <row r="82" spans="1:11">
      <c r="A82" s="23"/>
      <c r="B82" s="92"/>
      <c r="C82" s="92"/>
      <c r="D82" s="92"/>
      <c r="E82" s="92"/>
      <c r="F82" s="92"/>
      <c r="G82" s="92"/>
      <c r="H82" s="92"/>
      <c r="I82" s="92"/>
      <c r="J82" s="1"/>
      <c r="K82" s="1"/>
    </row>
    <row r="83" spans="1:11"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2:11"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2:11"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2:11"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2:11"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2:11"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2:11"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2:11">
      <c r="B103" s="1"/>
      <c r="C103" s="1"/>
      <c r="D103" s="1"/>
      <c r="E103" s="1"/>
      <c r="F103" s="1"/>
      <c r="G103" s="1"/>
      <c r="H103" s="1"/>
      <c r="I103" s="1"/>
      <c r="J103" s="1"/>
      <c r="K103" s="1"/>
    </row>
  </sheetData>
  <sheetProtection password="F1C7" sheet="1" objects="1" scenarios="1" selectLockedCells="1"/>
  <dataValidations count="1">
    <dataValidation type="list" allowBlank="1" showInputMessage="1" showErrorMessage="1" sqref="H10:H11">
      <formula1>"Daily,Weekly,Bi-Weekly,Monthly"</formula1>
    </dataValidation>
  </dataValidations>
  <pageMargins left="0" right="0.5" top="0.25" bottom="0.75" header="0.3" footer="0.3"/>
  <pageSetup scale="70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7"/>
  <sheetViews>
    <sheetView showGridLines="0" showRowColHeaders="0" topLeftCell="C1" zoomScaleNormal="100" workbookViewId="0">
      <selection activeCell="B1" sqref="B1"/>
    </sheetView>
  </sheetViews>
  <sheetFormatPr defaultRowHeight="15"/>
  <cols>
    <col min="1" max="1" width="0.7109375" customWidth="1"/>
    <col min="2" max="3" width="7.7109375" customWidth="1"/>
    <col min="4" max="4" width="35" customWidth="1"/>
    <col min="5" max="5" width="118.7109375" customWidth="1"/>
    <col min="6" max="6" width="107.5703125" customWidth="1"/>
  </cols>
  <sheetData>
    <row r="1" spans="2:8">
      <c r="B1" s="23"/>
      <c r="C1" s="23"/>
      <c r="D1" s="23"/>
      <c r="E1" s="23"/>
      <c r="F1" s="23"/>
      <c r="G1" s="23"/>
      <c r="H1" s="23"/>
    </row>
    <row r="2" spans="2:8">
      <c r="B2" s="23"/>
      <c r="C2" s="23"/>
      <c r="D2" s="23"/>
      <c r="E2" s="23"/>
      <c r="F2" s="23"/>
      <c r="G2" s="23"/>
      <c r="H2" s="23"/>
    </row>
    <row r="3" spans="2:8">
      <c r="B3" s="23"/>
      <c r="C3" s="23"/>
      <c r="D3" s="23"/>
      <c r="E3" s="23"/>
      <c r="F3" s="23"/>
      <c r="G3" s="23"/>
      <c r="H3" s="23"/>
    </row>
    <row r="4" spans="2:8">
      <c r="B4" s="23"/>
      <c r="C4" s="381"/>
      <c r="D4" s="23"/>
      <c r="E4" s="23"/>
      <c r="F4" s="23"/>
      <c r="G4" s="23"/>
      <c r="H4" s="23"/>
    </row>
    <row r="5" spans="2:8" ht="8.25" customHeight="1">
      <c r="B5" s="23"/>
      <c r="C5" s="23"/>
      <c r="D5" s="23"/>
      <c r="E5" s="23"/>
      <c r="F5" s="23"/>
      <c r="G5" s="23"/>
      <c r="H5" s="23"/>
    </row>
    <row r="6" spans="2:8" ht="24.75" customHeight="1">
      <c r="B6" s="23"/>
      <c r="C6" s="28" t="s">
        <v>355</v>
      </c>
      <c r="D6" s="94"/>
      <c r="E6" s="24"/>
      <c r="F6" s="23"/>
      <c r="G6" s="24"/>
      <c r="H6" s="305"/>
    </row>
    <row r="7" spans="2:8" ht="57.75" customHeight="1">
      <c r="B7" s="23"/>
      <c r="C7" s="23"/>
      <c r="D7" s="23"/>
      <c r="E7" s="382" t="s">
        <v>195</v>
      </c>
      <c r="F7" s="23"/>
      <c r="G7" s="23"/>
      <c r="H7" s="23"/>
    </row>
    <row r="8" spans="2:8" ht="28.5" customHeight="1">
      <c r="B8" s="23"/>
      <c r="C8" s="23"/>
      <c r="D8" s="23"/>
      <c r="E8" s="388" t="s">
        <v>353</v>
      </c>
      <c r="F8" s="23"/>
      <c r="G8" s="23"/>
      <c r="H8" s="23"/>
    </row>
    <row r="9" spans="2:8" ht="27" customHeight="1">
      <c r="B9" s="23"/>
      <c r="C9" s="23"/>
      <c r="D9" s="23"/>
      <c r="E9" s="387" t="s">
        <v>352</v>
      </c>
      <c r="F9" s="23"/>
      <c r="G9" s="23"/>
      <c r="H9" s="23"/>
    </row>
    <row r="10" spans="2:8" ht="27.6" customHeight="1">
      <c r="B10" s="23"/>
      <c r="C10" s="23"/>
      <c r="D10" s="23"/>
      <c r="E10" s="384" t="s">
        <v>196</v>
      </c>
      <c r="F10" s="23"/>
      <c r="G10" s="23"/>
      <c r="H10" s="23"/>
    </row>
    <row r="11" spans="2:8" ht="27.6" customHeight="1">
      <c r="B11" s="23"/>
      <c r="C11" s="23"/>
      <c r="D11" s="23"/>
      <c r="E11" s="385" t="s">
        <v>354</v>
      </c>
      <c r="F11" s="23"/>
      <c r="G11" s="23"/>
      <c r="H11" s="23"/>
    </row>
    <row r="12" spans="2:8" ht="27.6" customHeight="1">
      <c r="B12" s="23"/>
      <c r="C12" s="23"/>
      <c r="D12" s="23"/>
      <c r="E12" s="384" t="s">
        <v>197</v>
      </c>
      <c r="F12" s="23"/>
      <c r="G12" s="23"/>
      <c r="H12" s="23"/>
    </row>
    <row r="13" spans="2:8" ht="27.6" customHeight="1">
      <c r="B13" s="23"/>
      <c r="C13" s="23"/>
      <c r="D13" s="23"/>
      <c r="E13" s="384" t="s">
        <v>214</v>
      </c>
      <c r="F13" s="23"/>
      <c r="G13" s="23"/>
      <c r="H13" s="23"/>
    </row>
    <row r="14" spans="2:8" ht="27.6" customHeight="1">
      <c r="B14" s="23"/>
      <c r="C14" s="307" t="s">
        <v>366</v>
      </c>
      <c r="D14" s="23"/>
      <c r="E14" s="383" t="s">
        <v>290</v>
      </c>
      <c r="F14" s="23"/>
      <c r="G14" s="23"/>
      <c r="H14" s="23"/>
    </row>
    <row r="15" spans="2:8" ht="27.6" customHeight="1">
      <c r="B15" s="23"/>
      <c r="C15" s="23"/>
      <c r="D15" s="23"/>
      <c r="E15" s="384" t="s">
        <v>218</v>
      </c>
      <c r="F15" s="23"/>
      <c r="G15" s="23"/>
      <c r="H15" s="23"/>
    </row>
    <row r="16" spans="2:8" ht="27.6" customHeight="1">
      <c r="B16" s="23"/>
      <c r="C16" s="23"/>
      <c r="D16" s="23"/>
      <c r="E16" s="384" t="s">
        <v>198</v>
      </c>
      <c r="F16" s="23"/>
      <c r="G16" s="23"/>
      <c r="H16" s="23"/>
    </row>
    <row r="17" spans="2:8" ht="27.6" customHeight="1">
      <c r="B17" s="23"/>
      <c r="C17" s="23"/>
      <c r="D17" s="23"/>
      <c r="E17" s="384" t="s">
        <v>215</v>
      </c>
      <c r="F17" s="23"/>
      <c r="G17" s="23"/>
      <c r="H17" s="23"/>
    </row>
    <row r="18" spans="2:8" ht="27.6" customHeight="1">
      <c r="B18" s="23"/>
      <c r="C18" s="23"/>
      <c r="D18" s="23"/>
      <c r="E18" s="384" t="s">
        <v>291</v>
      </c>
      <c r="F18" s="23"/>
      <c r="G18" s="23"/>
      <c r="H18" s="23"/>
    </row>
    <row r="19" spans="2:8" ht="27.6" customHeight="1">
      <c r="B19" s="23"/>
      <c r="C19" s="23"/>
      <c r="D19" s="23"/>
      <c r="E19" s="384" t="s">
        <v>210</v>
      </c>
      <c r="F19" s="23"/>
      <c r="G19" s="23"/>
      <c r="H19" s="23"/>
    </row>
    <row r="20" spans="2:8" ht="27.6" customHeight="1">
      <c r="B20" s="23"/>
      <c r="C20" s="23"/>
      <c r="D20" s="23"/>
      <c r="E20" s="384" t="s">
        <v>216</v>
      </c>
      <c r="F20" s="23"/>
      <c r="G20" s="23"/>
      <c r="H20" s="23"/>
    </row>
    <row r="21" spans="2:8" ht="27.6" customHeight="1">
      <c r="B21" s="23"/>
      <c r="C21" s="23"/>
      <c r="D21" s="23"/>
      <c r="E21" s="384" t="s">
        <v>199</v>
      </c>
      <c r="F21" s="23"/>
      <c r="G21" s="23"/>
      <c r="H21" s="23"/>
    </row>
    <row r="22" spans="2:8" ht="27.6" customHeight="1">
      <c r="B22" s="23"/>
      <c r="C22" s="23"/>
      <c r="D22" s="23"/>
      <c r="E22" s="384" t="s">
        <v>200</v>
      </c>
      <c r="F22" s="23"/>
      <c r="G22" s="23"/>
      <c r="H22" s="23"/>
    </row>
    <row r="23" spans="2:8" ht="27.6" customHeight="1">
      <c r="B23" s="23"/>
      <c r="C23" s="23"/>
      <c r="D23" s="23"/>
      <c r="E23" s="384" t="s">
        <v>367</v>
      </c>
      <c r="F23" s="23"/>
      <c r="G23" s="23"/>
      <c r="H23" s="23"/>
    </row>
    <row r="24" spans="2:8" ht="12.75" customHeight="1">
      <c r="B24" s="23"/>
      <c r="C24" s="23"/>
      <c r="D24" s="23"/>
      <c r="E24" s="328" t="s">
        <v>368</v>
      </c>
      <c r="F24" s="23"/>
      <c r="G24" s="23"/>
      <c r="H24" s="23"/>
    </row>
    <row r="25" spans="2:8" ht="9" customHeight="1">
      <c r="B25" s="23"/>
      <c r="C25" s="23"/>
      <c r="D25" s="23"/>
      <c r="F25" s="323"/>
      <c r="G25" s="23"/>
      <c r="H25" s="23"/>
    </row>
    <row r="26" spans="2:8" ht="18.75">
      <c r="B26" s="23"/>
      <c r="C26" s="23"/>
      <c r="D26" s="23"/>
      <c r="E26" s="386" t="s">
        <v>217</v>
      </c>
      <c r="F26" s="326"/>
      <c r="G26" s="23"/>
      <c r="H26" s="23"/>
    </row>
    <row r="27" spans="2:8" ht="15.75">
      <c r="B27" s="23"/>
      <c r="C27" s="23"/>
      <c r="D27" s="23"/>
      <c r="E27" s="23"/>
      <c r="F27" s="326"/>
      <c r="G27" s="23"/>
      <c r="H27" s="23"/>
    </row>
    <row r="28" spans="2:8" ht="15.75">
      <c r="B28" s="23"/>
      <c r="C28" s="23"/>
      <c r="D28" s="23"/>
      <c r="E28" s="23"/>
      <c r="F28" s="323"/>
      <c r="G28" s="23"/>
      <c r="H28" s="23"/>
    </row>
    <row r="29" spans="2:8" ht="15.75">
      <c r="B29" s="23"/>
      <c r="C29" s="23"/>
      <c r="D29" s="23"/>
      <c r="E29" s="23"/>
      <c r="F29" s="323"/>
      <c r="G29" s="23"/>
      <c r="H29" s="23"/>
    </row>
    <row r="30" spans="2:8">
      <c r="B30" s="23"/>
      <c r="C30" s="23"/>
      <c r="D30" s="23"/>
      <c r="E30" s="23"/>
      <c r="F30" s="23"/>
      <c r="G30" s="23"/>
      <c r="H30" s="23"/>
    </row>
    <row r="31" spans="2:8">
      <c r="B31" s="23"/>
      <c r="C31" s="23"/>
      <c r="D31" s="23"/>
      <c r="E31" s="23"/>
      <c r="F31" s="23"/>
      <c r="G31" s="23"/>
      <c r="H31" s="23"/>
    </row>
    <row r="32" spans="2:8">
      <c r="B32" s="23"/>
      <c r="C32" s="23"/>
      <c r="D32" s="23"/>
      <c r="E32" s="23"/>
      <c r="F32" s="23"/>
      <c r="G32" s="23"/>
      <c r="H32" s="23"/>
    </row>
    <row r="33" spans="2:8">
      <c r="B33" s="23"/>
      <c r="C33" s="23"/>
      <c r="D33" s="23"/>
      <c r="E33" s="23"/>
      <c r="F33" s="23"/>
      <c r="G33" s="23"/>
      <c r="H33" s="23"/>
    </row>
    <row r="34" spans="2:8">
      <c r="B34" s="23"/>
      <c r="C34" s="23"/>
      <c r="D34" s="23"/>
      <c r="E34" s="23"/>
      <c r="F34" s="23"/>
      <c r="G34" s="23"/>
      <c r="H34" s="23"/>
    </row>
    <row r="35" spans="2:8">
      <c r="B35" s="23"/>
      <c r="C35" s="23"/>
      <c r="D35" s="23"/>
      <c r="E35" s="23"/>
      <c r="F35" s="23"/>
      <c r="G35" s="23"/>
      <c r="H35" s="23"/>
    </row>
    <row r="36" spans="2:8">
      <c r="B36" s="23"/>
      <c r="C36" s="23"/>
      <c r="D36" s="23"/>
      <c r="E36" s="23"/>
      <c r="F36" s="23"/>
      <c r="G36" s="23"/>
      <c r="H36" s="23"/>
    </row>
    <row r="37" spans="2:8">
      <c r="B37" s="23"/>
      <c r="C37" s="23"/>
      <c r="D37" s="23"/>
      <c r="E37" s="23"/>
      <c r="F37" s="23"/>
      <c r="G37" s="23"/>
      <c r="H37" s="23"/>
    </row>
    <row r="38" spans="2:8">
      <c r="B38" s="23"/>
      <c r="C38" s="23"/>
      <c r="D38" s="23"/>
      <c r="E38" s="23"/>
      <c r="F38" s="23"/>
      <c r="G38" s="23"/>
      <c r="H38" s="23"/>
    </row>
    <row r="39" spans="2:8">
      <c r="B39" s="23"/>
      <c r="C39" s="23"/>
      <c r="D39" s="23"/>
      <c r="E39" s="23"/>
      <c r="F39" s="23"/>
      <c r="G39" s="23"/>
      <c r="H39" s="23"/>
    </row>
    <row r="40" spans="2:8">
      <c r="B40" s="23"/>
      <c r="C40" s="23"/>
      <c r="D40" s="23"/>
      <c r="E40" s="23"/>
      <c r="F40" s="23"/>
      <c r="G40" s="23"/>
      <c r="H40" s="23"/>
    </row>
    <row r="41" spans="2:8">
      <c r="B41" s="23"/>
      <c r="C41" s="23"/>
      <c r="D41" s="23"/>
      <c r="E41" s="23"/>
      <c r="F41" s="23"/>
      <c r="G41" s="23"/>
      <c r="H41" s="23"/>
    </row>
    <row r="42" spans="2:8">
      <c r="B42" s="23"/>
      <c r="C42" s="23"/>
      <c r="D42" s="23"/>
      <c r="E42" s="23"/>
      <c r="F42" s="23"/>
      <c r="G42" s="23"/>
      <c r="H42" s="23"/>
    </row>
    <row r="43" spans="2:8">
      <c r="B43" s="23"/>
      <c r="C43" s="23"/>
      <c r="D43" s="23"/>
      <c r="E43" s="23"/>
      <c r="F43" s="23"/>
      <c r="G43" s="23"/>
      <c r="H43" s="23"/>
    </row>
    <row r="44" spans="2:8">
      <c r="B44" s="23"/>
      <c r="C44" s="23"/>
      <c r="D44" s="23"/>
      <c r="E44" s="23"/>
      <c r="F44" s="23"/>
      <c r="G44" s="23"/>
      <c r="H44" s="23"/>
    </row>
    <row r="45" spans="2:8">
      <c r="B45" s="23"/>
      <c r="C45" s="23"/>
      <c r="D45" s="23"/>
      <c r="E45" s="23"/>
      <c r="F45" s="23"/>
      <c r="G45" s="23"/>
      <c r="H45" s="23"/>
    </row>
    <row r="46" spans="2:8">
      <c r="B46" s="23"/>
      <c r="C46" s="23"/>
      <c r="D46" s="23"/>
      <c r="E46" s="23"/>
      <c r="F46" s="23"/>
      <c r="G46" s="23"/>
      <c r="H46" s="23"/>
    </row>
    <row r="47" spans="2:8">
      <c r="B47" s="23"/>
      <c r="C47" s="23"/>
      <c r="D47" s="23"/>
      <c r="E47" s="23"/>
      <c r="F47" s="23"/>
      <c r="G47" s="23"/>
      <c r="H47" s="23"/>
    </row>
    <row r="48" spans="2:8">
      <c r="B48" s="23"/>
      <c r="C48" s="23"/>
      <c r="D48" s="23"/>
      <c r="E48" s="23"/>
      <c r="F48" s="23"/>
      <c r="G48" s="23"/>
      <c r="H48" s="23"/>
    </row>
    <row r="49" spans="2:8">
      <c r="B49" s="23"/>
      <c r="C49" s="23"/>
      <c r="D49" s="23"/>
      <c r="E49" s="23"/>
      <c r="F49" s="23"/>
      <c r="G49" s="23"/>
      <c r="H49" s="23"/>
    </row>
    <row r="50" spans="2:8">
      <c r="B50" s="23"/>
      <c r="C50" s="23"/>
      <c r="D50" s="23"/>
      <c r="E50" s="23"/>
      <c r="F50" s="23"/>
      <c r="G50" s="23"/>
      <c r="H50" s="23"/>
    </row>
    <row r="51" spans="2:8">
      <c r="B51" s="23"/>
      <c r="C51" s="23"/>
      <c r="D51" s="23"/>
      <c r="E51" s="23"/>
      <c r="F51" s="23"/>
      <c r="G51" s="23"/>
      <c r="H51" s="23"/>
    </row>
    <row r="52" spans="2:8">
      <c r="B52" s="23"/>
      <c r="C52" s="23"/>
      <c r="D52" s="23"/>
      <c r="E52" s="23"/>
      <c r="F52" s="23"/>
      <c r="G52" s="23"/>
      <c r="H52" s="23"/>
    </row>
    <row r="53" spans="2:8">
      <c r="B53" s="23"/>
      <c r="C53" s="23"/>
      <c r="D53" s="23"/>
      <c r="E53" s="23"/>
      <c r="F53" s="23"/>
      <c r="G53" s="23"/>
      <c r="H53" s="23"/>
    </row>
    <row r="54" spans="2:8">
      <c r="B54" s="23"/>
      <c r="C54" s="23"/>
      <c r="D54" s="23"/>
      <c r="E54" s="23"/>
      <c r="F54" s="23"/>
      <c r="G54" s="23"/>
      <c r="H54" s="23"/>
    </row>
    <row r="55" spans="2:8">
      <c r="B55" s="23"/>
      <c r="C55" s="23"/>
      <c r="D55" s="23"/>
      <c r="E55" s="23"/>
      <c r="F55" s="23"/>
      <c r="G55" s="23"/>
      <c r="H55" s="23"/>
    </row>
    <row r="56" spans="2:8">
      <c r="B56" s="23"/>
      <c r="C56" s="23"/>
      <c r="D56" s="23"/>
      <c r="E56" s="23"/>
      <c r="F56" s="23"/>
      <c r="G56" s="23"/>
      <c r="H56" s="23"/>
    </row>
    <row r="57" spans="2:8">
      <c r="B57" s="23"/>
      <c r="C57" s="23"/>
      <c r="D57" s="23"/>
      <c r="E57" s="23"/>
      <c r="F57" s="23"/>
      <c r="G57" s="23"/>
      <c r="H57" s="23"/>
    </row>
    <row r="58" spans="2:8">
      <c r="B58" s="23"/>
      <c r="C58" s="23"/>
      <c r="D58" s="23"/>
      <c r="E58" s="23"/>
      <c r="F58" s="23"/>
      <c r="G58" s="23"/>
      <c r="H58" s="23"/>
    </row>
    <row r="59" spans="2:8">
      <c r="B59" s="23"/>
      <c r="C59" s="23"/>
      <c r="D59" s="23"/>
      <c r="E59" s="23"/>
      <c r="F59" s="23"/>
      <c r="G59" s="23"/>
      <c r="H59" s="23"/>
    </row>
    <row r="60" spans="2:8">
      <c r="B60" s="23"/>
      <c r="C60" s="23"/>
      <c r="D60" s="23"/>
      <c r="E60" s="23"/>
      <c r="F60" s="23"/>
      <c r="G60" s="23"/>
      <c r="H60" s="23"/>
    </row>
    <row r="61" spans="2:8">
      <c r="B61" s="23"/>
      <c r="C61" s="23"/>
      <c r="D61" s="23"/>
      <c r="E61" s="23"/>
      <c r="F61" s="23"/>
      <c r="G61" s="23"/>
      <c r="H61" s="23"/>
    </row>
    <row r="62" spans="2:8">
      <c r="B62" s="23"/>
      <c r="C62" s="23"/>
      <c r="D62" s="23"/>
      <c r="E62" s="23"/>
      <c r="F62" s="23"/>
      <c r="G62" s="23"/>
      <c r="H62" s="23"/>
    </row>
    <row r="63" spans="2:8">
      <c r="B63" s="23"/>
      <c r="C63" s="23"/>
      <c r="D63" s="23"/>
      <c r="E63" s="23"/>
      <c r="F63" s="23"/>
      <c r="G63" s="23"/>
      <c r="H63" s="23"/>
    </row>
    <row r="64" spans="2:8">
      <c r="B64" s="23"/>
      <c r="C64" s="23"/>
      <c r="D64" s="23"/>
      <c r="E64" s="23"/>
      <c r="F64" s="23"/>
      <c r="G64" s="23"/>
      <c r="H64" s="23"/>
    </row>
    <row r="65" spans="2:8">
      <c r="B65" s="23"/>
      <c r="C65" s="23"/>
      <c r="D65" s="23"/>
      <c r="E65" s="23"/>
      <c r="F65" s="23"/>
      <c r="G65" s="23"/>
      <c r="H65" s="23"/>
    </row>
    <row r="66" spans="2:8">
      <c r="B66" s="23"/>
      <c r="C66" s="23"/>
      <c r="D66" s="23"/>
      <c r="E66" s="23"/>
      <c r="F66" s="23"/>
      <c r="G66" s="23"/>
      <c r="H66" s="23"/>
    </row>
    <row r="67" spans="2:8">
      <c r="B67" s="23"/>
      <c r="C67" s="23"/>
      <c r="D67" s="23"/>
      <c r="E67" s="23"/>
      <c r="F67" s="23"/>
      <c r="G67" s="23"/>
      <c r="H67" s="23"/>
    </row>
    <row r="68" spans="2:8">
      <c r="B68" s="23"/>
      <c r="C68" s="23"/>
      <c r="D68" s="23"/>
      <c r="E68" s="23"/>
      <c r="F68" s="23"/>
      <c r="G68" s="23"/>
      <c r="H68" s="23"/>
    </row>
    <row r="69" spans="2:8">
      <c r="B69" s="23"/>
      <c r="C69" s="23"/>
      <c r="D69" s="23"/>
      <c r="E69" s="23"/>
      <c r="F69" s="23"/>
      <c r="G69" s="23"/>
      <c r="H69" s="23"/>
    </row>
    <row r="70" spans="2:8">
      <c r="B70" s="23"/>
      <c r="C70" s="23"/>
      <c r="D70" s="23"/>
      <c r="E70" s="23"/>
      <c r="F70" s="23"/>
      <c r="G70" s="23"/>
      <c r="H70" s="23"/>
    </row>
    <row r="71" spans="2:8">
      <c r="B71" s="23"/>
      <c r="C71" s="23"/>
      <c r="D71" s="23"/>
      <c r="E71" s="23"/>
      <c r="F71" s="23"/>
      <c r="G71" s="23"/>
      <c r="H71" s="23"/>
    </row>
    <row r="72" spans="2:8">
      <c r="B72" s="23"/>
      <c r="C72" s="23"/>
      <c r="D72" s="23"/>
      <c r="E72" s="23"/>
      <c r="F72" s="23"/>
      <c r="G72" s="23"/>
      <c r="H72" s="23"/>
    </row>
    <row r="73" spans="2:8">
      <c r="B73" s="23"/>
      <c r="C73" s="23"/>
      <c r="D73" s="23"/>
      <c r="E73" s="23"/>
      <c r="F73" s="23"/>
      <c r="G73" s="23"/>
      <c r="H73" s="23"/>
    </row>
    <row r="74" spans="2:8">
      <c r="B74" s="23"/>
      <c r="C74" s="23"/>
      <c r="D74" s="23"/>
      <c r="E74" s="23"/>
      <c r="F74" s="23"/>
      <c r="G74" s="23"/>
      <c r="H74" s="23"/>
    </row>
    <row r="75" spans="2:8">
      <c r="B75" s="23"/>
      <c r="C75" s="23"/>
      <c r="D75" s="23"/>
      <c r="E75" s="23"/>
      <c r="F75" s="23"/>
      <c r="G75" s="23"/>
      <c r="H75" s="23"/>
    </row>
    <row r="76" spans="2:8">
      <c r="B76" s="23"/>
      <c r="C76" s="23"/>
      <c r="D76" s="23"/>
      <c r="E76" s="23"/>
      <c r="F76" s="23"/>
      <c r="G76" s="23"/>
      <c r="H76" s="23"/>
    </row>
    <row r="77" spans="2:8">
      <c r="B77" s="23"/>
      <c r="C77" s="23"/>
      <c r="D77" s="23"/>
      <c r="E77" s="23"/>
      <c r="F77" s="23"/>
      <c r="G77" s="23"/>
      <c r="H77" s="23"/>
    </row>
    <row r="78" spans="2:8">
      <c r="B78" s="23"/>
      <c r="C78" s="23"/>
      <c r="D78" s="23"/>
      <c r="E78" s="23"/>
      <c r="F78" s="23"/>
      <c r="G78" s="23"/>
      <c r="H78" s="23"/>
    </row>
    <row r="79" spans="2:8">
      <c r="B79" s="23"/>
      <c r="C79" s="23"/>
      <c r="D79" s="23"/>
      <c r="E79" s="23"/>
      <c r="F79" s="23"/>
      <c r="G79" s="23"/>
      <c r="H79" s="23"/>
    </row>
    <row r="80" spans="2:8">
      <c r="B80" s="23"/>
      <c r="C80" s="23"/>
      <c r="D80" s="23"/>
      <c r="E80" s="23"/>
      <c r="F80" s="23"/>
      <c r="G80" s="23"/>
      <c r="H80" s="23"/>
    </row>
    <row r="81" spans="2:8">
      <c r="B81" s="23"/>
      <c r="C81" s="23"/>
      <c r="D81" s="23"/>
      <c r="E81" s="23"/>
      <c r="F81" s="23"/>
      <c r="G81" s="23"/>
      <c r="H81" s="23"/>
    </row>
    <row r="82" spans="2:8">
      <c r="B82" s="23"/>
      <c r="C82" s="23"/>
      <c r="D82" s="23"/>
      <c r="E82" s="23"/>
      <c r="F82" s="23"/>
      <c r="G82" s="23"/>
      <c r="H82" s="23"/>
    </row>
    <row r="83" spans="2:8">
      <c r="B83" s="23"/>
      <c r="C83" s="23"/>
      <c r="D83" s="23"/>
      <c r="E83" s="23"/>
      <c r="F83" s="23"/>
      <c r="G83" s="23"/>
      <c r="H83" s="23"/>
    </row>
    <row r="84" spans="2:8">
      <c r="B84" s="23"/>
      <c r="C84" s="23"/>
      <c r="D84" s="23"/>
      <c r="E84" s="23"/>
      <c r="F84" s="23"/>
      <c r="G84" s="23"/>
      <c r="H84" s="23"/>
    </row>
    <row r="85" spans="2:8">
      <c r="B85" s="23"/>
      <c r="C85" s="23"/>
      <c r="D85" s="23"/>
      <c r="E85" s="23"/>
      <c r="F85" s="23"/>
      <c r="G85" s="23"/>
      <c r="H85" s="23"/>
    </row>
    <row r="86" spans="2:8">
      <c r="B86" s="23"/>
      <c r="C86" s="23"/>
      <c r="D86" s="23"/>
      <c r="E86" s="23"/>
      <c r="F86" s="23"/>
      <c r="G86" s="23"/>
      <c r="H86" s="23"/>
    </row>
    <row r="87" spans="2:8">
      <c r="B87" s="23"/>
      <c r="C87" s="23"/>
      <c r="D87" s="23"/>
      <c r="E87" s="23"/>
      <c r="F87" s="23"/>
      <c r="G87" s="23"/>
      <c r="H87" s="23"/>
    </row>
    <row r="88" spans="2:8">
      <c r="B88" s="23"/>
      <c r="C88" s="23"/>
      <c r="D88" s="23"/>
      <c r="E88" s="23"/>
      <c r="F88" s="23"/>
      <c r="G88" s="23"/>
      <c r="H88" s="23"/>
    </row>
    <row r="89" spans="2:8">
      <c r="B89" s="23"/>
      <c r="C89" s="23"/>
      <c r="D89" s="23"/>
      <c r="E89" s="23"/>
      <c r="F89" s="23"/>
      <c r="G89" s="23"/>
      <c r="H89" s="23"/>
    </row>
    <row r="90" spans="2:8">
      <c r="B90" s="23"/>
      <c r="C90" s="23"/>
      <c r="D90" s="23"/>
      <c r="E90" s="23"/>
      <c r="F90" s="23"/>
      <c r="G90" s="23"/>
      <c r="H90" s="23"/>
    </row>
    <row r="91" spans="2:8">
      <c r="B91" s="23"/>
      <c r="C91" s="23"/>
      <c r="D91" s="23"/>
      <c r="E91" s="23"/>
      <c r="F91" s="23"/>
      <c r="G91" s="23"/>
      <c r="H91" s="23"/>
    </row>
    <row r="92" spans="2:8">
      <c r="B92" s="23"/>
      <c r="C92" s="23"/>
      <c r="D92" s="23"/>
      <c r="E92" s="23"/>
      <c r="F92" s="23"/>
      <c r="G92" s="23"/>
      <c r="H92" s="23"/>
    </row>
    <row r="93" spans="2:8">
      <c r="B93" s="23"/>
      <c r="C93" s="23"/>
      <c r="D93" s="23"/>
      <c r="E93" s="23"/>
      <c r="F93" s="23"/>
      <c r="G93" s="23"/>
      <c r="H93" s="23"/>
    </row>
    <row r="94" spans="2:8">
      <c r="B94" s="23"/>
      <c r="C94" s="23"/>
      <c r="D94" s="23"/>
      <c r="E94" s="23"/>
      <c r="F94" s="23"/>
      <c r="G94" s="23"/>
      <c r="H94" s="23"/>
    </row>
    <row r="95" spans="2:8">
      <c r="B95" s="23"/>
      <c r="C95" s="23"/>
      <c r="D95" s="23"/>
      <c r="E95" s="23"/>
      <c r="F95" s="23"/>
      <c r="G95" s="23"/>
      <c r="H95" s="23"/>
    </row>
    <row r="96" spans="2:8">
      <c r="B96" s="23"/>
      <c r="C96" s="23"/>
      <c r="D96" s="23"/>
      <c r="E96" s="23"/>
      <c r="F96" s="23"/>
      <c r="G96" s="23"/>
      <c r="H96" s="23"/>
    </row>
    <row r="97" spans="2:8">
      <c r="B97" s="23"/>
      <c r="C97" s="23"/>
      <c r="D97" s="23"/>
      <c r="E97" s="23"/>
      <c r="F97" s="23"/>
      <c r="G97" s="23"/>
      <c r="H97" s="23"/>
    </row>
    <row r="98" spans="2:8">
      <c r="B98" s="23"/>
      <c r="C98" s="23"/>
      <c r="D98" s="23"/>
      <c r="E98" s="23"/>
      <c r="F98" s="23"/>
      <c r="G98" s="23"/>
      <c r="H98" s="23"/>
    </row>
    <row r="99" spans="2:8">
      <c r="B99" s="23"/>
      <c r="C99" s="23"/>
      <c r="D99" s="23"/>
      <c r="E99" s="23"/>
      <c r="F99" s="23"/>
      <c r="G99" s="23"/>
      <c r="H99" s="23"/>
    </row>
    <row r="100" spans="2:8">
      <c r="B100" s="23"/>
      <c r="C100" s="23"/>
      <c r="D100" s="23"/>
      <c r="E100" s="23"/>
      <c r="F100" s="23"/>
      <c r="G100" s="23"/>
      <c r="H100" s="23"/>
    </row>
    <row r="101" spans="2:8">
      <c r="B101" s="23"/>
      <c r="C101" s="23"/>
      <c r="D101" s="23"/>
      <c r="E101" s="23"/>
      <c r="F101" s="23"/>
      <c r="G101" s="23"/>
      <c r="H101" s="23"/>
    </row>
    <row r="102" spans="2:8">
      <c r="B102" s="23"/>
      <c r="C102" s="23"/>
      <c r="D102" s="23"/>
      <c r="E102" s="23"/>
      <c r="F102" s="23"/>
      <c r="G102" s="23"/>
      <c r="H102" s="23"/>
    </row>
    <row r="103" spans="2:8">
      <c r="B103" s="23"/>
      <c r="C103" s="23"/>
      <c r="D103" s="23"/>
      <c r="E103" s="23"/>
      <c r="F103" s="23"/>
      <c r="G103" s="23"/>
      <c r="H103" s="23"/>
    </row>
    <row r="104" spans="2:8">
      <c r="B104" s="23"/>
      <c r="C104" s="23"/>
      <c r="D104" s="23"/>
      <c r="E104" s="23"/>
      <c r="F104" s="23"/>
      <c r="G104" s="23"/>
      <c r="H104" s="23"/>
    </row>
    <row r="105" spans="2:8">
      <c r="B105" s="23"/>
      <c r="C105" s="23"/>
      <c r="D105" s="23"/>
      <c r="E105" s="23"/>
      <c r="F105" s="23"/>
      <c r="G105" s="23"/>
      <c r="H105" s="23"/>
    </row>
    <row r="106" spans="2:8">
      <c r="B106" s="23"/>
      <c r="C106" s="23"/>
      <c r="D106" s="23"/>
      <c r="E106" s="23"/>
      <c r="F106" s="23"/>
      <c r="G106" s="23"/>
      <c r="H106" s="23"/>
    </row>
    <row r="107" spans="2:8">
      <c r="B107" s="23"/>
      <c r="C107" s="23"/>
      <c r="D107" s="23"/>
      <c r="E107" s="23"/>
      <c r="F107" s="23"/>
      <c r="G107" s="23"/>
      <c r="H107" s="23"/>
    </row>
    <row r="108" spans="2:8">
      <c r="B108" s="23"/>
      <c r="C108" s="23"/>
      <c r="D108" s="23"/>
      <c r="E108" s="23"/>
      <c r="F108" s="23"/>
      <c r="G108" s="23"/>
      <c r="H108" s="23"/>
    </row>
    <row r="109" spans="2:8">
      <c r="B109" s="23"/>
      <c r="C109" s="23"/>
      <c r="D109" s="23"/>
      <c r="E109" s="23"/>
      <c r="F109" s="23"/>
      <c r="G109" s="23"/>
      <c r="H109" s="23"/>
    </row>
    <row r="110" spans="2:8">
      <c r="B110" s="23"/>
      <c r="C110" s="23"/>
      <c r="D110" s="23"/>
      <c r="E110" s="23"/>
      <c r="F110" s="23"/>
      <c r="G110" s="23"/>
      <c r="H110" s="23"/>
    </row>
    <row r="111" spans="2:8">
      <c r="B111" s="23"/>
      <c r="C111" s="23"/>
      <c r="D111" s="23"/>
      <c r="E111" s="23"/>
      <c r="F111" s="23"/>
      <c r="G111" s="23"/>
      <c r="H111" s="23"/>
    </row>
    <row r="112" spans="2:8">
      <c r="B112" s="23"/>
      <c r="C112" s="23"/>
      <c r="D112" s="23"/>
      <c r="E112" s="23"/>
      <c r="F112" s="23"/>
      <c r="G112" s="23"/>
      <c r="H112" s="23"/>
    </row>
    <row r="113" spans="2:8">
      <c r="B113" s="23"/>
      <c r="C113" s="23"/>
      <c r="D113" s="23"/>
      <c r="E113" s="23"/>
      <c r="F113" s="23"/>
      <c r="G113" s="23"/>
      <c r="H113" s="23"/>
    </row>
    <row r="114" spans="2:8">
      <c r="B114" s="23"/>
      <c r="C114" s="23"/>
      <c r="D114" s="23"/>
      <c r="E114" s="23"/>
      <c r="F114" s="23"/>
      <c r="G114" s="23"/>
      <c r="H114" s="23"/>
    </row>
    <row r="115" spans="2:8">
      <c r="B115" s="23"/>
      <c r="C115" s="23"/>
      <c r="D115" s="23"/>
      <c r="E115" s="23"/>
      <c r="F115" s="23"/>
      <c r="G115" s="23"/>
      <c r="H115" s="23"/>
    </row>
    <row r="116" spans="2:8">
      <c r="B116" s="23"/>
      <c r="C116" s="23"/>
      <c r="D116" s="23"/>
      <c r="E116" s="23"/>
      <c r="F116" s="23"/>
      <c r="G116" s="23"/>
      <c r="H116" s="23"/>
    </row>
    <row r="117" spans="2:8">
      <c r="B117" s="23"/>
      <c r="C117" s="23"/>
      <c r="D117" s="23"/>
      <c r="E117" s="23"/>
      <c r="F117" s="23"/>
      <c r="G117" s="23"/>
      <c r="H117" s="23"/>
    </row>
    <row r="118" spans="2:8">
      <c r="B118" s="23"/>
      <c r="C118" s="23"/>
      <c r="D118" s="23"/>
      <c r="E118" s="23"/>
      <c r="F118" s="23"/>
      <c r="G118" s="23"/>
      <c r="H118" s="23"/>
    </row>
    <row r="119" spans="2:8">
      <c r="B119" s="23"/>
      <c r="C119" s="23"/>
      <c r="D119" s="23"/>
      <c r="E119" s="23"/>
      <c r="F119" s="23"/>
      <c r="G119" s="23"/>
      <c r="H119" s="23"/>
    </row>
    <row r="120" spans="2:8">
      <c r="B120" s="23"/>
      <c r="C120" s="23"/>
      <c r="D120" s="23"/>
      <c r="E120" s="23"/>
      <c r="F120" s="23"/>
      <c r="G120" s="23"/>
      <c r="H120" s="23"/>
    </row>
    <row r="121" spans="2:8">
      <c r="B121" s="23"/>
      <c r="C121" s="23"/>
      <c r="D121" s="23"/>
      <c r="E121" s="23"/>
      <c r="F121" s="23"/>
      <c r="G121" s="23"/>
      <c r="H121" s="23"/>
    </row>
    <row r="122" spans="2:8">
      <c r="B122" s="23"/>
      <c r="C122" s="23"/>
      <c r="D122" s="23"/>
      <c r="E122" s="23"/>
      <c r="F122" s="23"/>
      <c r="G122" s="23"/>
      <c r="H122" s="23"/>
    </row>
    <row r="123" spans="2:8">
      <c r="B123" s="23"/>
      <c r="C123" s="23"/>
      <c r="D123" s="23"/>
      <c r="E123" s="23"/>
      <c r="F123" s="23"/>
      <c r="G123" s="23"/>
      <c r="H123" s="23"/>
    </row>
    <row r="124" spans="2:8">
      <c r="B124" s="23"/>
      <c r="C124" s="23"/>
      <c r="D124" s="23"/>
      <c r="E124" s="23"/>
      <c r="F124" s="23"/>
      <c r="G124" s="23"/>
      <c r="H124" s="23"/>
    </row>
    <row r="125" spans="2:8">
      <c r="B125" s="23"/>
      <c r="C125" s="23"/>
      <c r="D125" s="23"/>
      <c r="E125" s="23"/>
      <c r="F125" s="23"/>
      <c r="G125" s="23"/>
      <c r="H125" s="23"/>
    </row>
    <row r="126" spans="2:8">
      <c r="B126" s="23"/>
      <c r="C126" s="23"/>
      <c r="D126" s="23"/>
      <c r="E126" s="23"/>
      <c r="F126" s="23"/>
      <c r="G126" s="23"/>
      <c r="H126" s="23"/>
    </row>
    <row r="127" spans="2:8">
      <c r="B127" s="23"/>
      <c r="C127" s="23"/>
      <c r="D127" s="23"/>
      <c r="E127" s="23"/>
      <c r="F127" s="23"/>
      <c r="G127" s="23"/>
      <c r="H127" s="23"/>
    </row>
    <row r="128" spans="2:8">
      <c r="B128" s="23"/>
      <c r="C128" s="23"/>
      <c r="D128" s="23"/>
      <c r="E128" s="23"/>
      <c r="F128" s="23"/>
      <c r="G128" s="23"/>
      <c r="H128" s="23"/>
    </row>
    <row r="129" spans="2:8">
      <c r="B129" s="23"/>
      <c r="C129" s="23"/>
      <c r="D129" s="23"/>
      <c r="E129" s="23"/>
      <c r="F129" s="23"/>
      <c r="G129" s="23"/>
      <c r="H129" s="23"/>
    </row>
    <row r="130" spans="2:8">
      <c r="B130" s="23"/>
      <c r="C130" s="23"/>
      <c r="D130" s="23"/>
      <c r="E130" s="23"/>
      <c r="F130" s="23"/>
      <c r="G130" s="23"/>
      <c r="H130" s="23"/>
    </row>
    <row r="131" spans="2:8">
      <c r="B131" s="23"/>
      <c r="C131" s="23"/>
      <c r="D131" s="23"/>
      <c r="E131" s="23"/>
      <c r="F131" s="23"/>
      <c r="G131" s="23"/>
      <c r="H131" s="23"/>
    </row>
    <row r="132" spans="2:8">
      <c r="B132" s="23"/>
      <c r="C132" s="23"/>
      <c r="D132" s="23"/>
      <c r="E132" s="23"/>
      <c r="F132" s="23"/>
      <c r="G132" s="23"/>
      <c r="H132" s="23"/>
    </row>
    <row r="133" spans="2:8">
      <c r="B133" s="23"/>
      <c r="C133" s="23"/>
      <c r="D133" s="23"/>
      <c r="E133" s="23"/>
      <c r="F133" s="23"/>
      <c r="G133" s="23"/>
      <c r="H133" s="23"/>
    </row>
    <row r="134" spans="2:8">
      <c r="B134" s="23"/>
      <c r="C134" s="23"/>
      <c r="D134" s="23"/>
      <c r="E134" s="23"/>
      <c r="F134" s="23"/>
      <c r="G134" s="23"/>
      <c r="H134" s="23"/>
    </row>
    <row r="135" spans="2:8">
      <c r="B135" s="23"/>
      <c r="C135" s="23"/>
      <c r="D135" s="23"/>
      <c r="E135" s="23"/>
      <c r="F135" s="23"/>
      <c r="G135" s="23"/>
      <c r="H135" s="23"/>
    </row>
    <row r="136" spans="2:8">
      <c r="B136" s="23"/>
      <c r="C136" s="23"/>
      <c r="D136" s="23"/>
      <c r="E136" s="23"/>
      <c r="F136" s="23"/>
      <c r="G136" s="23"/>
      <c r="H136" s="23"/>
    </row>
    <row r="137" spans="2:8">
      <c r="B137" s="23"/>
      <c r="C137" s="23"/>
      <c r="D137" s="23"/>
      <c r="E137" s="23"/>
      <c r="F137" s="23"/>
      <c r="G137" s="23"/>
      <c r="H137" s="23"/>
    </row>
    <row r="138" spans="2:8">
      <c r="B138" s="23"/>
      <c r="C138" s="23"/>
      <c r="D138" s="23"/>
      <c r="E138" s="23"/>
      <c r="F138" s="23"/>
      <c r="G138" s="23"/>
      <c r="H138" s="23"/>
    </row>
    <row r="139" spans="2:8">
      <c r="B139" s="23"/>
      <c r="C139" s="23"/>
      <c r="D139" s="23"/>
      <c r="E139" s="23"/>
      <c r="F139" s="23"/>
      <c r="G139" s="23"/>
      <c r="H139" s="23"/>
    </row>
    <row r="140" spans="2:8">
      <c r="B140" s="23"/>
      <c r="C140" s="23"/>
      <c r="D140" s="23"/>
      <c r="E140" s="23"/>
      <c r="F140" s="23"/>
      <c r="G140" s="23"/>
      <c r="H140" s="23"/>
    </row>
    <row r="141" spans="2:8">
      <c r="B141" s="23"/>
      <c r="C141" s="23"/>
      <c r="D141" s="23"/>
      <c r="E141" s="23"/>
      <c r="F141" s="23"/>
      <c r="G141" s="23"/>
      <c r="H141" s="23"/>
    </row>
    <row r="142" spans="2:8">
      <c r="B142" s="23"/>
      <c r="C142" s="23"/>
      <c r="D142" s="23"/>
      <c r="E142" s="23"/>
      <c r="F142" s="23"/>
      <c r="G142" s="23"/>
      <c r="H142" s="23"/>
    </row>
    <row r="143" spans="2:8">
      <c r="B143" s="23"/>
      <c r="C143" s="23"/>
      <c r="D143" s="23"/>
      <c r="E143" s="23"/>
      <c r="F143" s="23"/>
      <c r="G143" s="23"/>
      <c r="H143" s="23"/>
    </row>
    <row r="144" spans="2:8">
      <c r="B144" s="23"/>
      <c r="C144" s="23"/>
      <c r="D144" s="23"/>
      <c r="E144" s="23"/>
      <c r="F144" s="23"/>
      <c r="G144" s="23"/>
      <c r="H144" s="23"/>
    </row>
    <row r="145" spans="2:8">
      <c r="B145" s="23"/>
      <c r="C145" s="23"/>
      <c r="D145" s="23"/>
      <c r="E145" s="23"/>
      <c r="F145" s="23"/>
      <c r="G145" s="23"/>
      <c r="H145" s="23"/>
    </row>
    <row r="146" spans="2:8">
      <c r="B146" s="23"/>
      <c r="C146" s="23"/>
      <c r="D146" s="23"/>
      <c r="E146" s="23"/>
      <c r="F146" s="23"/>
      <c r="G146" s="23"/>
      <c r="H146" s="23"/>
    </row>
    <row r="147" spans="2:8">
      <c r="B147" s="23"/>
      <c r="C147" s="23"/>
      <c r="D147" s="23"/>
      <c r="E147" s="23"/>
      <c r="F147" s="23"/>
      <c r="G147" s="23"/>
      <c r="H147" s="23"/>
    </row>
    <row r="148" spans="2:8">
      <c r="B148" s="23"/>
      <c r="C148" s="23"/>
      <c r="D148" s="23"/>
      <c r="E148" s="23"/>
      <c r="F148" s="23"/>
      <c r="G148" s="23"/>
      <c r="H148" s="23"/>
    </row>
    <row r="149" spans="2:8">
      <c r="B149" s="23"/>
      <c r="C149" s="23"/>
      <c r="D149" s="23"/>
      <c r="E149" s="23"/>
      <c r="F149" s="23"/>
      <c r="G149" s="23"/>
      <c r="H149" s="23"/>
    </row>
    <row r="150" spans="2:8">
      <c r="B150" s="23"/>
      <c r="C150" s="23"/>
      <c r="D150" s="23"/>
      <c r="E150" s="23"/>
      <c r="F150" s="23"/>
      <c r="G150" s="23"/>
      <c r="H150" s="23"/>
    </row>
    <row r="151" spans="2:8">
      <c r="B151" s="23"/>
      <c r="C151" s="23"/>
      <c r="D151" s="23"/>
      <c r="E151" s="23"/>
      <c r="F151" s="23"/>
      <c r="G151" s="23"/>
      <c r="H151" s="23"/>
    </row>
    <row r="152" spans="2:8">
      <c r="B152" s="23"/>
      <c r="C152" s="23"/>
      <c r="D152" s="23"/>
      <c r="E152" s="23"/>
      <c r="F152" s="23"/>
      <c r="G152" s="23"/>
      <c r="H152" s="23"/>
    </row>
    <row r="153" spans="2:8">
      <c r="B153" s="23"/>
      <c r="C153" s="23"/>
      <c r="D153" s="23"/>
      <c r="E153" s="23"/>
      <c r="F153" s="23"/>
      <c r="G153" s="23"/>
      <c r="H153" s="23"/>
    </row>
    <row r="154" spans="2:8">
      <c r="B154" s="23"/>
      <c r="C154" s="23"/>
      <c r="D154" s="23"/>
      <c r="E154" s="23"/>
      <c r="F154" s="23"/>
      <c r="G154" s="23"/>
      <c r="H154" s="23"/>
    </row>
    <row r="155" spans="2:8">
      <c r="B155" s="23"/>
      <c r="C155" s="23"/>
      <c r="D155" s="23"/>
      <c r="E155" s="23"/>
      <c r="F155" s="23"/>
      <c r="G155" s="23"/>
      <c r="H155" s="23"/>
    </row>
    <row r="156" spans="2:8">
      <c r="B156" s="23"/>
      <c r="C156" s="23"/>
      <c r="D156" s="23"/>
      <c r="E156" s="23"/>
      <c r="F156" s="23"/>
      <c r="G156" s="23"/>
      <c r="H156" s="23"/>
    </row>
    <row r="157" spans="2:8">
      <c r="B157" s="23"/>
      <c r="C157" s="23"/>
      <c r="D157" s="23"/>
      <c r="E157" s="23"/>
      <c r="F157" s="23"/>
      <c r="G157" s="23"/>
      <c r="H157" s="23"/>
    </row>
    <row r="158" spans="2:8">
      <c r="B158" s="23"/>
      <c r="C158" s="23"/>
      <c r="D158" s="23"/>
      <c r="E158" s="23"/>
      <c r="F158" s="23"/>
      <c r="G158" s="23"/>
      <c r="H158" s="23"/>
    </row>
    <row r="159" spans="2:8">
      <c r="B159" s="23"/>
      <c r="C159" s="23"/>
      <c r="D159" s="23"/>
      <c r="E159" s="23"/>
      <c r="F159" s="23"/>
      <c r="G159" s="23"/>
      <c r="H159" s="23"/>
    </row>
    <row r="160" spans="2:8">
      <c r="B160" s="23"/>
      <c r="C160" s="23"/>
      <c r="D160" s="23"/>
      <c r="E160" s="23"/>
      <c r="F160" s="23"/>
      <c r="G160" s="23"/>
      <c r="H160" s="23"/>
    </row>
    <row r="161" spans="2:8">
      <c r="B161" s="23"/>
      <c r="C161" s="23"/>
      <c r="D161" s="23"/>
      <c r="E161" s="23"/>
      <c r="F161" s="23"/>
      <c r="G161" s="23"/>
      <c r="H161" s="23"/>
    </row>
    <row r="162" spans="2:8">
      <c r="B162" s="23"/>
      <c r="C162" s="23"/>
      <c r="D162" s="23"/>
      <c r="E162" s="23"/>
      <c r="F162" s="23"/>
      <c r="G162" s="23"/>
      <c r="H162" s="23"/>
    </row>
    <row r="163" spans="2:8">
      <c r="B163" s="23"/>
      <c r="C163" s="23"/>
      <c r="D163" s="23"/>
      <c r="E163" s="23"/>
      <c r="F163" s="23"/>
      <c r="G163" s="23"/>
      <c r="H163" s="23"/>
    </row>
    <row r="164" spans="2:8">
      <c r="B164" s="23"/>
      <c r="C164" s="23"/>
      <c r="D164" s="23"/>
      <c r="E164" s="23"/>
      <c r="F164" s="23"/>
      <c r="G164" s="23"/>
      <c r="H164" s="23"/>
    </row>
    <row r="165" spans="2:8">
      <c r="B165" s="23"/>
      <c r="C165" s="23"/>
      <c r="D165" s="23"/>
      <c r="E165" s="23"/>
      <c r="F165" s="23"/>
      <c r="G165" s="23"/>
      <c r="H165" s="23"/>
    </row>
    <row r="166" spans="2:8">
      <c r="B166" s="23"/>
      <c r="C166" s="23"/>
      <c r="D166" s="23"/>
      <c r="E166" s="23"/>
      <c r="F166" s="23"/>
      <c r="G166" s="23"/>
      <c r="H166" s="23"/>
    </row>
    <row r="167" spans="2:8">
      <c r="B167" s="23"/>
      <c r="C167" s="23"/>
      <c r="D167" s="23"/>
      <c r="E167" s="23"/>
      <c r="F167" s="23"/>
      <c r="G167" s="23"/>
      <c r="H167" s="23"/>
    </row>
    <row r="168" spans="2:8">
      <c r="B168" s="23"/>
      <c r="C168" s="23"/>
      <c r="D168" s="23"/>
      <c r="E168" s="23"/>
      <c r="F168" s="23"/>
      <c r="G168" s="23"/>
      <c r="H168" s="23"/>
    </row>
    <row r="169" spans="2:8">
      <c r="B169" s="23"/>
      <c r="C169" s="23"/>
      <c r="D169" s="23"/>
      <c r="E169" s="23"/>
      <c r="F169" s="23"/>
      <c r="G169" s="23"/>
      <c r="H169" s="23"/>
    </row>
    <row r="170" spans="2:8">
      <c r="B170" s="23"/>
      <c r="C170" s="23"/>
      <c r="D170" s="23"/>
      <c r="E170" s="23"/>
      <c r="F170" s="23"/>
      <c r="G170" s="23"/>
      <c r="H170" s="23"/>
    </row>
    <row r="171" spans="2:8">
      <c r="B171" s="23"/>
      <c r="C171" s="23"/>
      <c r="D171" s="23"/>
      <c r="E171" s="23"/>
      <c r="F171" s="23"/>
      <c r="G171" s="23"/>
      <c r="H171" s="23"/>
    </row>
    <row r="172" spans="2:8">
      <c r="B172" s="23"/>
      <c r="C172" s="23"/>
      <c r="D172" s="23"/>
      <c r="E172" s="23"/>
      <c r="F172" s="23"/>
      <c r="G172" s="23"/>
      <c r="H172" s="23"/>
    </row>
    <row r="173" spans="2:8">
      <c r="B173" s="23"/>
      <c r="C173" s="23"/>
      <c r="D173" s="23"/>
      <c r="E173" s="23"/>
      <c r="F173" s="23"/>
      <c r="G173" s="23"/>
      <c r="H173" s="23"/>
    </row>
    <row r="174" spans="2:8">
      <c r="B174" s="23"/>
      <c r="C174" s="23"/>
      <c r="D174" s="23"/>
      <c r="E174" s="23"/>
      <c r="F174" s="23"/>
      <c r="G174" s="23"/>
      <c r="H174" s="23"/>
    </row>
    <row r="175" spans="2:8">
      <c r="B175" s="23"/>
      <c r="C175" s="23"/>
      <c r="D175" s="23"/>
      <c r="E175" s="23"/>
      <c r="F175" s="23"/>
      <c r="G175" s="23"/>
      <c r="H175" s="23"/>
    </row>
    <row r="176" spans="2:8">
      <c r="B176" s="23"/>
      <c r="C176" s="23"/>
      <c r="D176" s="23"/>
      <c r="E176" s="23"/>
      <c r="F176" s="23"/>
      <c r="G176" s="23"/>
      <c r="H176" s="23"/>
    </row>
    <row r="177" spans="2:8">
      <c r="B177" s="23"/>
      <c r="C177" s="23"/>
      <c r="D177" s="23"/>
      <c r="E177" s="23"/>
      <c r="F177" s="23"/>
      <c r="G177" s="23"/>
      <c r="H177" s="23"/>
    </row>
    <row r="178" spans="2:8">
      <c r="B178" s="23"/>
      <c r="C178" s="23"/>
      <c r="D178" s="23"/>
      <c r="E178" s="23"/>
      <c r="F178" s="23"/>
      <c r="G178" s="23"/>
      <c r="H178" s="23"/>
    </row>
    <row r="179" spans="2:8">
      <c r="B179" s="23"/>
      <c r="C179" s="23"/>
      <c r="D179" s="23"/>
      <c r="E179" s="23"/>
      <c r="F179" s="23"/>
      <c r="G179" s="23"/>
      <c r="H179" s="23"/>
    </row>
    <row r="180" spans="2:8">
      <c r="B180" s="23"/>
      <c r="C180" s="23"/>
      <c r="D180" s="23"/>
      <c r="E180" s="23"/>
      <c r="F180" s="23"/>
      <c r="G180" s="23"/>
      <c r="H180" s="23"/>
    </row>
    <row r="181" spans="2:8">
      <c r="B181" s="23"/>
      <c r="C181" s="23"/>
      <c r="D181" s="23"/>
      <c r="E181" s="23"/>
      <c r="F181" s="23"/>
      <c r="G181" s="23"/>
      <c r="H181" s="23"/>
    </row>
    <row r="182" spans="2:8">
      <c r="B182" s="23"/>
      <c r="C182" s="23"/>
      <c r="D182" s="23"/>
      <c r="E182" s="23"/>
      <c r="F182" s="23"/>
      <c r="G182" s="23"/>
      <c r="H182" s="23"/>
    </row>
    <row r="183" spans="2:8">
      <c r="B183" s="23"/>
      <c r="C183" s="23"/>
      <c r="D183" s="23"/>
      <c r="E183" s="23"/>
      <c r="F183" s="23"/>
      <c r="G183" s="23"/>
      <c r="H183" s="23"/>
    </row>
    <row r="184" spans="2:8">
      <c r="B184" s="23"/>
      <c r="C184" s="23"/>
      <c r="D184" s="23"/>
      <c r="E184" s="23"/>
      <c r="F184" s="23"/>
      <c r="G184" s="23"/>
      <c r="H184" s="23"/>
    </row>
    <row r="185" spans="2:8">
      <c r="B185" s="23"/>
      <c r="C185" s="23"/>
      <c r="D185" s="23"/>
      <c r="E185" s="23"/>
      <c r="F185" s="23"/>
      <c r="G185" s="23"/>
      <c r="H185" s="23"/>
    </row>
    <row r="186" spans="2:8">
      <c r="B186" s="23"/>
      <c r="C186" s="23"/>
      <c r="D186" s="23"/>
      <c r="E186" s="23"/>
      <c r="F186" s="23"/>
      <c r="G186" s="23"/>
      <c r="H186" s="23"/>
    </row>
    <row r="187" spans="2:8">
      <c r="B187" s="23"/>
      <c r="C187" s="23"/>
      <c r="D187" s="23"/>
      <c r="E187" s="23"/>
      <c r="F187" s="23"/>
      <c r="G187" s="23"/>
      <c r="H187" s="23"/>
    </row>
    <row r="188" spans="2:8">
      <c r="B188" s="23"/>
      <c r="C188" s="23"/>
      <c r="D188" s="23"/>
      <c r="E188" s="23"/>
      <c r="F188" s="23"/>
      <c r="G188" s="23"/>
      <c r="H188" s="23"/>
    </row>
    <row r="189" spans="2:8">
      <c r="B189" s="23"/>
      <c r="C189" s="23"/>
      <c r="D189" s="23"/>
      <c r="E189" s="23"/>
      <c r="F189" s="23"/>
      <c r="G189" s="23"/>
      <c r="H189" s="23"/>
    </row>
    <row r="190" spans="2:8">
      <c r="B190" s="23"/>
      <c r="C190" s="23"/>
      <c r="D190" s="23"/>
      <c r="E190" s="23"/>
      <c r="F190" s="23"/>
      <c r="G190" s="23"/>
      <c r="H190" s="23"/>
    </row>
    <row r="191" spans="2:8">
      <c r="B191" s="23"/>
      <c r="C191" s="23"/>
      <c r="D191" s="23"/>
      <c r="E191" s="23"/>
      <c r="F191" s="23"/>
      <c r="G191" s="23"/>
      <c r="H191" s="23"/>
    </row>
    <row r="192" spans="2:8">
      <c r="B192" s="23"/>
      <c r="C192" s="23"/>
      <c r="D192" s="23"/>
      <c r="E192" s="23"/>
      <c r="F192" s="23"/>
      <c r="G192" s="23"/>
      <c r="H192" s="23"/>
    </row>
    <row r="193" spans="2:8">
      <c r="B193" s="23"/>
      <c r="C193" s="23"/>
      <c r="D193" s="23"/>
      <c r="E193" s="23"/>
      <c r="F193" s="23"/>
      <c r="G193" s="23"/>
      <c r="H193" s="23"/>
    </row>
    <row r="194" spans="2:8">
      <c r="B194" s="23"/>
      <c r="C194" s="23"/>
      <c r="D194" s="23"/>
      <c r="E194" s="23"/>
      <c r="F194" s="23"/>
      <c r="G194" s="23"/>
      <c r="H194" s="23"/>
    </row>
    <row r="195" spans="2:8">
      <c r="B195" s="23"/>
      <c r="C195" s="23"/>
      <c r="D195" s="23"/>
      <c r="E195" s="23"/>
      <c r="F195" s="23"/>
      <c r="G195" s="23"/>
      <c r="H195" s="23"/>
    </row>
    <row r="196" spans="2:8">
      <c r="B196" s="23"/>
      <c r="C196" s="23"/>
      <c r="D196" s="23"/>
      <c r="E196" s="23"/>
      <c r="F196" s="23"/>
      <c r="G196" s="23"/>
      <c r="H196" s="23"/>
    </row>
    <row r="197" spans="2:8">
      <c r="B197" s="23"/>
      <c r="C197" s="23"/>
      <c r="D197" s="23"/>
      <c r="E197" s="23"/>
      <c r="F197" s="23"/>
      <c r="G197" s="23"/>
      <c r="H197" s="23"/>
    </row>
    <row r="198" spans="2:8">
      <c r="B198" s="23"/>
      <c r="C198" s="23"/>
      <c r="D198" s="23"/>
      <c r="E198" s="23"/>
      <c r="F198" s="23"/>
      <c r="G198" s="23"/>
      <c r="H198" s="23"/>
    </row>
    <row r="199" spans="2:8">
      <c r="B199" s="23"/>
      <c r="C199" s="23"/>
      <c r="D199" s="23"/>
      <c r="E199" s="23"/>
      <c r="F199" s="23"/>
      <c r="G199" s="23"/>
      <c r="H199" s="23"/>
    </row>
    <row r="200" spans="2:8">
      <c r="B200" s="23"/>
      <c r="C200" s="23"/>
      <c r="D200" s="23"/>
      <c r="E200" s="23"/>
      <c r="F200" s="23"/>
      <c r="G200" s="23"/>
      <c r="H200" s="23"/>
    </row>
    <row r="201" spans="2:8">
      <c r="B201" s="23"/>
      <c r="C201" s="23"/>
      <c r="D201" s="23"/>
      <c r="E201" s="23"/>
      <c r="F201" s="23"/>
      <c r="G201" s="23"/>
      <c r="H201" s="23"/>
    </row>
    <row r="202" spans="2:8">
      <c r="B202" s="23"/>
      <c r="C202" s="23"/>
      <c r="D202" s="23"/>
      <c r="E202" s="23"/>
      <c r="F202" s="23"/>
      <c r="G202" s="23"/>
      <c r="H202" s="23"/>
    </row>
    <row r="203" spans="2:8">
      <c r="B203" s="23"/>
      <c r="C203" s="23"/>
      <c r="D203" s="23"/>
      <c r="E203" s="23"/>
      <c r="F203" s="23"/>
      <c r="G203" s="23"/>
      <c r="H203" s="23"/>
    </row>
    <row r="204" spans="2:8">
      <c r="B204" s="23"/>
      <c r="C204" s="23"/>
      <c r="D204" s="23"/>
      <c r="E204" s="23"/>
      <c r="F204" s="23"/>
      <c r="G204" s="23"/>
      <c r="H204" s="23"/>
    </row>
    <row r="205" spans="2:8">
      <c r="B205" s="23"/>
      <c r="C205" s="23"/>
      <c r="D205" s="23"/>
      <c r="E205" s="23"/>
      <c r="F205" s="23"/>
      <c r="G205" s="23"/>
      <c r="H205" s="23"/>
    </row>
    <row r="206" spans="2:8">
      <c r="B206" s="23"/>
      <c r="C206" s="23"/>
      <c r="D206" s="23"/>
      <c r="E206" s="23"/>
      <c r="F206" s="23"/>
      <c r="G206" s="23"/>
      <c r="H206" s="23"/>
    </row>
    <row r="207" spans="2:8">
      <c r="B207" s="23"/>
      <c r="C207" s="23"/>
      <c r="D207" s="23"/>
      <c r="E207" s="23"/>
      <c r="F207" s="23"/>
      <c r="G207" s="23"/>
      <c r="H207" s="23"/>
    </row>
    <row r="208" spans="2:8">
      <c r="B208" s="23"/>
      <c r="C208" s="23"/>
      <c r="D208" s="23"/>
      <c r="E208" s="23"/>
      <c r="F208" s="23"/>
      <c r="G208" s="23"/>
      <c r="H208" s="23"/>
    </row>
    <row r="209" spans="2:8">
      <c r="B209" s="23"/>
      <c r="C209" s="23"/>
      <c r="D209" s="23"/>
      <c r="E209" s="23"/>
      <c r="F209" s="23"/>
      <c r="G209" s="23"/>
      <c r="H209" s="23"/>
    </row>
    <row r="210" spans="2:8">
      <c r="B210" s="23"/>
      <c r="C210" s="23"/>
      <c r="D210" s="23"/>
      <c r="E210" s="23"/>
      <c r="F210" s="23"/>
      <c r="G210" s="23"/>
      <c r="H210" s="23"/>
    </row>
    <row r="211" spans="2:8">
      <c r="B211" s="23"/>
      <c r="C211" s="23"/>
      <c r="D211" s="23"/>
      <c r="E211" s="23"/>
      <c r="F211" s="23"/>
      <c r="G211" s="23"/>
      <c r="H211" s="23"/>
    </row>
    <row r="212" spans="2:8">
      <c r="B212" s="23"/>
      <c r="C212" s="23"/>
      <c r="D212" s="23"/>
      <c r="E212" s="23"/>
      <c r="F212" s="23"/>
      <c r="G212" s="23"/>
      <c r="H212" s="23"/>
    </row>
    <row r="213" spans="2:8">
      <c r="B213" s="23"/>
      <c r="C213" s="23"/>
      <c r="D213" s="23"/>
      <c r="E213" s="23"/>
      <c r="F213" s="23"/>
      <c r="G213" s="23"/>
      <c r="H213" s="23"/>
    </row>
    <row r="214" spans="2:8">
      <c r="B214" s="23"/>
      <c r="C214" s="23"/>
      <c r="D214" s="23"/>
      <c r="E214" s="23"/>
      <c r="F214" s="23"/>
      <c r="G214" s="23"/>
      <c r="H214" s="23"/>
    </row>
    <row r="215" spans="2:8">
      <c r="B215" s="23"/>
      <c r="C215" s="23"/>
      <c r="D215" s="23"/>
      <c r="E215" s="23"/>
      <c r="F215" s="23"/>
      <c r="G215" s="23"/>
      <c r="H215" s="23"/>
    </row>
    <row r="216" spans="2:8">
      <c r="B216" s="23"/>
      <c r="C216" s="23"/>
      <c r="D216" s="23"/>
      <c r="E216" s="23"/>
      <c r="F216" s="23"/>
      <c r="G216" s="23"/>
      <c r="H216" s="23"/>
    </row>
    <row r="217" spans="2:8">
      <c r="B217" s="23"/>
      <c r="C217" s="23"/>
      <c r="D217" s="23"/>
      <c r="E217" s="23"/>
      <c r="F217" s="23"/>
      <c r="G217" s="23"/>
      <c r="H217" s="23"/>
    </row>
    <row r="218" spans="2:8">
      <c r="B218" s="23"/>
      <c r="C218" s="23"/>
      <c r="D218" s="23"/>
      <c r="E218" s="23"/>
      <c r="F218" s="23"/>
      <c r="G218" s="23"/>
      <c r="H218" s="23"/>
    </row>
    <row r="219" spans="2:8">
      <c r="B219" s="23"/>
      <c r="C219" s="23"/>
      <c r="D219" s="23"/>
      <c r="E219" s="23"/>
      <c r="F219" s="23"/>
      <c r="G219" s="23"/>
      <c r="H219" s="23"/>
    </row>
    <row r="220" spans="2:8">
      <c r="B220" s="23"/>
      <c r="C220" s="23"/>
      <c r="D220" s="23"/>
      <c r="E220" s="23"/>
      <c r="F220" s="23"/>
      <c r="G220" s="23"/>
      <c r="H220" s="23"/>
    </row>
    <row r="221" spans="2:8">
      <c r="B221" s="23"/>
      <c r="C221" s="23"/>
      <c r="D221" s="23"/>
      <c r="E221" s="23"/>
      <c r="F221" s="23"/>
      <c r="G221" s="23"/>
      <c r="H221" s="23"/>
    </row>
    <row r="222" spans="2:8">
      <c r="B222" s="23"/>
      <c r="C222" s="23"/>
      <c r="D222" s="23"/>
      <c r="E222" s="23"/>
      <c r="F222" s="23"/>
      <c r="G222" s="23"/>
      <c r="H222" s="23"/>
    </row>
    <row r="223" spans="2:8">
      <c r="B223" s="23"/>
      <c r="C223" s="23"/>
      <c r="D223" s="23"/>
      <c r="E223" s="23"/>
      <c r="F223" s="23"/>
      <c r="G223" s="23"/>
      <c r="H223" s="23"/>
    </row>
    <row r="224" spans="2:8">
      <c r="B224" s="23"/>
      <c r="C224" s="23"/>
      <c r="D224" s="23"/>
      <c r="E224" s="23"/>
      <c r="F224" s="23"/>
      <c r="G224" s="23"/>
      <c r="H224" s="23"/>
    </row>
    <row r="225" spans="2:8">
      <c r="B225" s="23"/>
      <c r="C225" s="23"/>
      <c r="D225" s="23"/>
      <c r="E225" s="23"/>
      <c r="F225" s="23"/>
      <c r="G225" s="23"/>
      <c r="H225" s="23"/>
    </row>
    <row r="226" spans="2:8">
      <c r="B226" s="23"/>
      <c r="C226" s="23"/>
      <c r="D226" s="23"/>
      <c r="E226" s="23"/>
      <c r="F226" s="23"/>
      <c r="G226" s="23"/>
      <c r="H226" s="23"/>
    </row>
    <row r="227" spans="2:8">
      <c r="B227" s="23"/>
      <c r="C227" s="23"/>
      <c r="D227" s="23"/>
      <c r="E227" s="23"/>
      <c r="F227" s="23"/>
      <c r="G227" s="23"/>
      <c r="H227" s="23"/>
    </row>
    <row r="228" spans="2:8">
      <c r="B228" s="23"/>
      <c r="C228" s="23"/>
      <c r="D228" s="23"/>
      <c r="E228" s="23"/>
      <c r="F228" s="23"/>
      <c r="G228" s="23"/>
      <c r="H228" s="23"/>
    </row>
    <row r="229" spans="2:8">
      <c r="B229" s="23"/>
      <c r="C229" s="23"/>
      <c r="D229" s="23"/>
      <c r="E229" s="23"/>
      <c r="F229" s="23"/>
      <c r="G229" s="23"/>
      <c r="H229" s="23"/>
    </row>
    <row r="230" spans="2:8">
      <c r="B230" s="23"/>
      <c r="C230" s="23"/>
      <c r="D230" s="23"/>
      <c r="E230" s="23"/>
      <c r="F230" s="23"/>
      <c r="G230" s="23"/>
      <c r="H230" s="23"/>
    </row>
    <row r="231" spans="2:8">
      <c r="B231" s="23"/>
      <c r="C231" s="23"/>
      <c r="D231" s="23"/>
      <c r="E231" s="23"/>
      <c r="F231" s="23"/>
      <c r="G231" s="23"/>
      <c r="H231" s="23"/>
    </row>
    <row r="232" spans="2:8">
      <c r="B232" s="23"/>
      <c r="C232" s="23"/>
      <c r="D232" s="23"/>
      <c r="E232" s="23"/>
      <c r="F232" s="23"/>
      <c r="G232" s="23"/>
      <c r="H232" s="23"/>
    </row>
    <row r="233" spans="2:8">
      <c r="B233" s="23"/>
      <c r="C233" s="23"/>
      <c r="D233" s="23"/>
      <c r="E233" s="23"/>
      <c r="F233" s="23"/>
      <c r="G233" s="23"/>
      <c r="H233" s="23"/>
    </row>
    <row r="234" spans="2:8">
      <c r="B234" s="23"/>
      <c r="C234" s="23"/>
      <c r="D234" s="23"/>
      <c r="E234" s="23"/>
      <c r="F234" s="23"/>
      <c r="G234" s="23"/>
      <c r="H234" s="23"/>
    </row>
    <row r="235" spans="2:8">
      <c r="B235" s="23"/>
      <c r="C235" s="23"/>
      <c r="D235" s="23"/>
      <c r="E235" s="23"/>
      <c r="F235" s="23"/>
      <c r="G235" s="23"/>
      <c r="H235" s="23"/>
    </row>
    <row r="236" spans="2:8">
      <c r="B236" s="23"/>
      <c r="C236" s="23"/>
      <c r="D236" s="23"/>
      <c r="E236" s="23"/>
      <c r="F236" s="23"/>
      <c r="G236" s="23"/>
      <c r="H236" s="23"/>
    </row>
    <row r="237" spans="2:8">
      <c r="B237" s="23"/>
      <c r="C237" s="23"/>
      <c r="D237" s="23"/>
      <c r="E237" s="23"/>
      <c r="F237" s="23"/>
      <c r="G237" s="23"/>
      <c r="H237" s="23"/>
    </row>
    <row r="238" spans="2:8">
      <c r="B238" s="23"/>
      <c r="C238" s="23"/>
      <c r="D238" s="23"/>
      <c r="E238" s="23"/>
      <c r="F238" s="23"/>
      <c r="G238" s="23"/>
      <c r="H238" s="23"/>
    </row>
    <row r="239" spans="2:8">
      <c r="B239" s="23"/>
      <c r="C239" s="23"/>
      <c r="D239" s="23"/>
      <c r="E239" s="23"/>
      <c r="F239" s="23"/>
      <c r="G239" s="23"/>
      <c r="H239" s="23"/>
    </row>
    <row r="240" spans="2:8">
      <c r="B240" s="23"/>
      <c r="C240" s="23"/>
      <c r="D240" s="23"/>
      <c r="E240" s="23"/>
      <c r="F240" s="23"/>
      <c r="G240" s="23"/>
      <c r="H240" s="23"/>
    </row>
    <row r="241" spans="2:8">
      <c r="B241" s="23"/>
      <c r="C241" s="23"/>
      <c r="D241" s="23"/>
      <c r="E241" s="23"/>
      <c r="F241" s="23"/>
      <c r="G241" s="23"/>
      <c r="H241" s="23"/>
    </row>
    <row r="242" spans="2:8">
      <c r="B242" s="23"/>
      <c r="C242" s="23"/>
      <c r="D242" s="23"/>
      <c r="E242" s="23"/>
      <c r="F242" s="23"/>
      <c r="G242" s="23"/>
      <c r="H242" s="23"/>
    </row>
    <row r="243" spans="2:8">
      <c r="B243" s="23"/>
      <c r="C243" s="23"/>
      <c r="D243" s="23"/>
      <c r="E243" s="23"/>
      <c r="F243" s="23"/>
      <c r="G243" s="23"/>
      <c r="H243" s="23"/>
    </row>
    <row r="244" spans="2:8">
      <c r="B244" s="23"/>
      <c r="C244" s="23"/>
      <c r="D244" s="23"/>
      <c r="E244" s="23"/>
      <c r="F244" s="23"/>
      <c r="G244" s="23"/>
      <c r="H244" s="23"/>
    </row>
    <row r="245" spans="2:8">
      <c r="B245" s="23"/>
      <c r="C245" s="23"/>
      <c r="D245" s="23"/>
      <c r="E245" s="23"/>
      <c r="F245" s="23"/>
      <c r="G245" s="23"/>
      <c r="H245" s="23"/>
    </row>
    <row r="246" spans="2:8">
      <c r="B246" s="23"/>
      <c r="C246" s="23"/>
      <c r="D246" s="23"/>
      <c r="E246" s="23"/>
      <c r="F246" s="23"/>
      <c r="G246" s="23"/>
      <c r="H246" s="23"/>
    </row>
    <row r="247" spans="2:8">
      <c r="B247" s="23"/>
      <c r="C247" s="23"/>
      <c r="D247" s="23"/>
      <c r="E247" s="23"/>
      <c r="F247" s="23"/>
      <c r="G247" s="23"/>
      <c r="H247" s="23"/>
    </row>
    <row r="248" spans="2:8">
      <c r="B248" s="23"/>
      <c r="C248" s="23"/>
      <c r="D248" s="23"/>
      <c r="E248" s="23"/>
      <c r="F248" s="23"/>
      <c r="G248" s="23"/>
      <c r="H248" s="23"/>
    </row>
    <row r="249" spans="2:8">
      <c r="B249" s="23"/>
      <c r="C249" s="23"/>
      <c r="D249" s="23"/>
      <c r="E249" s="23"/>
      <c r="F249" s="23"/>
      <c r="G249" s="23"/>
      <c r="H249" s="23"/>
    </row>
    <row r="250" spans="2:8">
      <c r="B250" s="23"/>
      <c r="C250" s="23"/>
      <c r="D250" s="23"/>
      <c r="E250" s="23"/>
      <c r="F250" s="23"/>
      <c r="G250" s="23"/>
      <c r="H250" s="23"/>
    </row>
    <row r="251" spans="2:8">
      <c r="B251" s="23"/>
      <c r="C251" s="23"/>
      <c r="D251" s="23"/>
      <c r="E251" s="23"/>
      <c r="F251" s="23"/>
      <c r="G251" s="23"/>
      <c r="H251" s="23"/>
    </row>
    <row r="252" spans="2:8">
      <c r="B252" s="23"/>
      <c r="C252" s="23"/>
      <c r="D252" s="23"/>
      <c r="E252" s="23"/>
      <c r="F252" s="23"/>
      <c r="G252" s="23"/>
      <c r="H252" s="23"/>
    </row>
    <row r="253" spans="2:8">
      <c r="B253" s="23"/>
      <c r="C253" s="23"/>
      <c r="D253" s="23"/>
      <c r="E253" s="23"/>
      <c r="F253" s="23"/>
      <c r="G253" s="23"/>
      <c r="H253" s="23"/>
    </row>
    <row r="254" spans="2:8">
      <c r="B254" s="23"/>
      <c r="C254" s="23"/>
      <c r="D254" s="23"/>
      <c r="E254" s="23"/>
      <c r="F254" s="23"/>
      <c r="G254" s="23"/>
      <c r="H254" s="23"/>
    </row>
    <row r="255" spans="2:8">
      <c r="B255" s="23"/>
      <c r="C255" s="23"/>
      <c r="D255" s="23"/>
      <c r="E255" s="23"/>
      <c r="F255" s="23"/>
      <c r="G255" s="23"/>
      <c r="H255" s="23"/>
    </row>
    <row r="256" spans="2:8">
      <c r="B256" s="23"/>
      <c r="C256" s="23"/>
      <c r="D256" s="23"/>
      <c r="E256" s="23"/>
      <c r="F256" s="23"/>
      <c r="G256" s="23"/>
      <c r="H256" s="23"/>
    </row>
    <row r="257" spans="2:8">
      <c r="B257" s="23"/>
      <c r="C257" s="23"/>
      <c r="D257" s="23"/>
      <c r="E257" s="23"/>
      <c r="F257" s="23"/>
      <c r="G257" s="23"/>
      <c r="H257" s="23"/>
    </row>
    <row r="258" spans="2:8">
      <c r="B258" s="23"/>
      <c r="C258" s="23"/>
      <c r="D258" s="23"/>
      <c r="E258" s="23"/>
      <c r="F258" s="23"/>
      <c r="G258" s="23"/>
      <c r="H258" s="23"/>
    </row>
    <row r="259" spans="2:8">
      <c r="B259" s="23"/>
      <c r="C259" s="23"/>
      <c r="D259" s="23"/>
      <c r="E259" s="23"/>
      <c r="F259" s="23"/>
      <c r="G259" s="23"/>
      <c r="H259" s="23"/>
    </row>
    <row r="260" spans="2:8">
      <c r="B260" s="23"/>
      <c r="C260" s="23"/>
      <c r="D260" s="23"/>
      <c r="E260" s="23"/>
      <c r="F260" s="23"/>
      <c r="G260" s="23"/>
      <c r="H260" s="23"/>
    </row>
    <row r="261" spans="2:8">
      <c r="B261" s="23"/>
      <c r="C261" s="23"/>
      <c r="D261" s="23"/>
      <c r="E261" s="23"/>
      <c r="F261" s="23"/>
      <c r="G261" s="23"/>
      <c r="H261" s="23"/>
    </row>
    <row r="262" spans="2:8">
      <c r="B262" s="23"/>
      <c r="C262" s="23"/>
      <c r="D262" s="23"/>
      <c r="E262" s="23"/>
      <c r="F262" s="23"/>
      <c r="G262" s="23"/>
      <c r="H262" s="23"/>
    </row>
    <row r="263" spans="2:8">
      <c r="B263" s="23"/>
      <c r="C263" s="23"/>
      <c r="D263" s="23"/>
      <c r="E263" s="23"/>
      <c r="F263" s="23"/>
      <c r="G263" s="23"/>
      <c r="H263" s="23"/>
    </row>
    <row r="264" spans="2:8">
      <c r="B264" s="23"/>
      <c r="C264" s="23"/>
      <c r="D264" s="23"/>
      <c r="E264" s="23"/>
      <c r="F264" s="23"/>
      <c r="G264" s="23"/>
      <c r="H264" s="23"/>
    </row>
    <row r="265" spans="2:8">
      <c r="B265" s="23"/>
      <c r="C265" s="23"/>
      <c r="D265" s="23"/>
      <c r="E265" s="23"/>
      <c r="F265" s="23"/>
      <c r="G265" s="23"/>
      <c r="H265" s="23"/>
    </row>
    <row r="266" spans="2:8">
      <c r="B266" s="23"/>
      <c r="C266" s="23"/>
      <c r="D266" s="23"/>
      <c r="E266" s="23"/>
      <c r="F266" s="23"/>
      <c r="G266" s="23"/>
      <c r="H266" s="23"/>
    </row>
    <row r="267" spans="2:8">
      <c r="B267" s="23"/>
      <c r="C267" s="23"/>
      <c r="D267" s="23"/>
      <c r="E267" s="23"/>
      <c r="F267" s="23"/>
      <c r="G267" s="23"/>
      <c r="H267" s="23"/>
    </row>
    <row r="268" spans="2:8">
      <c r="B268" s="23"/>
      <c r="C268" s="23"/>
      <c r="D268" s="23"/>
      <c r="E268" s="23"/>
      <c r="F268" s="23"/>
      <c r="G268" s="23"/>
      <c r="H268" s="23"/>
    </row>
    <row r="269" spans="2:8">
      <c r="B269" s="23"/>
      <c r="C269" s="23"/>
      <c r="D269" s="23"/>
      <c r="E269" s="23"/>
      <c r="F269" s="23"/>
      <c r="G269" s="23"/>
      <c r="H269" s="23"/>
    </row>
    <row r="270" spans="2:8">
      <c r="B270" s="23"/>
      <c r="C270" s="23"/>
      <c r="D270" s="23"/>
      <c r="E270" s="23"/>
      <c r="F270" s="23"/>
      <c r="G270" s="23"/>
      <c r="H270" s="23"/>
    </row>
    <row r="271" spans="2:8">
      <c r="B271" s="23"/>
      <c r="C271" s="23"/>
      <c r="D271" s="23"/>
      <c r="E271" s="23"/>
      <c r="F271" s="23"/>
      <c r="G271" s="23"/>
      <c r="H271" s="23"/>
    </row>
    <row r="272" spans="2:8">
      <c r="B272" s="23"/>
      <c r="C272" s="23"/>
      <c r="D272" s="23"/>
      <c r="E272" s="23"/>
      <c r="F272" s="23"/>
      <c r="G272" s="23"/>
      <c r="H272" s="23"/>
    </row>
    <row r="273" spans="2:8">
      <c r="B273" s="23"/>
      <c r="C273" s="23"/>
      <c r="D273" s="23"/>
      <c r="E273" s="23"/>
      <c r="F273" s="23"/>
      <c r="G273" s="23"/>
      <c r="H273" s="23"/>
    </row>
    <row r="274" spans="2:8">
      <c r="B274" s="23"/>
      <c r="C274" s="23"/>
      <c r="D274" s="23"/>
      <c r="E274" s="23"/>
      <c r="F274" s="23"/>
      <c r="G274" s="23"/>
      <c r="H274" s="23"/>
    </row>
    <row r="275" spans="2:8">
      <c r="B275" s="23"/>
      <c r="C275" s="23"/>
      <c r="D275" s="23"/>
      <c r="E275" s="23"/>
      <c r="F275" s="23"/>
      <c r="G275" s="23"/>
      <c r="H275" s="23"/>
    </row>
    <row r="276" spans="2:8">
      <c r="B276" s="23"/>
      <c r="C276" s="23"/>
      <c r="D276" s="23"/>
      <c r="E276" s="23"/>
      <c r="F276" s="23"/>
      <c r="G276" s="23"/>
      <c r="H276" s="23"/>
    </row>
    <row r="277" spans="2:8">
      <c r="B277" s="23"/>
      <c r="C277" s="23"/>
      <c r="D277" s="23"/>
      <c r="E277" s="23"/>
      <c r="F277" s="23"/>
      <c r="G277" s="23"/>
      <c r="H277" s="23"/>
    </row>
    <row r="278" spans="2:8">
      <c r="B278" s="23"/>
      <c r="C278" s="23"/>
      <c r="D278" s="23"/>
      <c r="E278" s="23"/>
      <c r="F278" s="23"/>
      <c r="G278" s="23"/>
      <c r="H278" s="23"/>
    </row>
    <row r="279" spans="2:8">
      <c r="B279" s="23"/>
      <c r="C279" s="23"/>
      <c r="D279" s="23"/>
      <c r="E279" s="23"/>
      <c r="F279" s="23"/>
      <c r="G279" s="23"/>
      <c r="H279" s="23"/>
    </row>
    <row r="280" spans="2:8">
      <c r="B280" s="23"/>
      <c r="C280" s="23"/>
      <c r="D280" s="23"/>
      <c r="E280" s="23"/>
      <c r="F280" s="23"/>
      <c r="G280" s="23"/>
      <c r="H280" s="23"/>
    </row>
    <row r="281" spans="2:8">
      <c r="B281" s="23"/>
      <c r="C281" s="23"/>
      <c r="D281" s="23"/>
      <c r="E281" s="23"/>
      <c r="F281" s="23"/>
      <c r="G281" s="23"/>
      <c r="H281" s="23"/>
    </row>
    <row r="282" spans="2:8">
      <c r="B282" s="23"/>
      <c r="C282" s="23"/>
      <c r="D282" s="23"/>
      <c r="E282" s="23"/>
      <c r="F282" s="23"/>
      <c r="G282" s="23"/>
      <c r="H282" s="23"/>
    </row>
    <row r="283" spans="2:8">
      <c r="B283" s="23"/>
      <c r="C283" s="23"/>
      <c r="D283" s="23"/>
      <c r="E283" s="23"/>
      <c r="F283" s="23"/>
      <c r="G283" s="23"/>
      <c r="H283" s="23"/>
    </row>
    <row r="284" spans="2:8">
      <c r="B284" s="23"/>
      <c r="C284" s="23"/>
      <c r="D284" s="23"/>
      <c r="E284" s="23"/>
      <c r="F284" s="23"/>
      <c r="G284" s="23"/>
      <c r="H284" s="23"/>
    </row>
    <row r="285" spans="2:8">
      <c r="B285" s="23"/>
      <c r="C285" s="23"/>
      <c r="D285" s="23"/>
      <c r="E285" s="23"/>
      <c r="F285" s="23"/>
      <c r="G285" s="23"/>
      <c r="H285" s="23"/>
    </row>
    <row r="286" spans="2:8">
      <c r="B286" s="23"/>
      <c r="C286" s="23"/>
      <c r="D286" s="23"/>
      <c r="E286" s="23"/>
      <c r="F286" s="23"/>
      <c r="G286" s="23"/>
      <c r="H286" s="23"/>
    </row>
    <row r="287" spans="2:8">
      <c r="B287" s="23"/>
      <c r="C287" s="23"/>
      <c r="D287" s="23"/>
      <c r="E287" s="23"/>
      <c r="F287" s="23"/>
      <c r="G287" s="23"/>
      <c r="H287" s="23"/>
    </row>
    <row r="288" spans="2:8">
      <c r="B288" s="23"/>
      <c r="C288" s="23"/>
      <c r="D288" s="23"/>
      <c r="E288" s="23"/>
      <c r="F288" s="23"/>
      <c r="G288" s="23"/>
      <c r="H288" s="23"/>
    </row>
    <row r="289" spans="2:8">
      <c r="B289" s="23"/>
      <c r="C289" s="23"/>
      <c r="D289" s="23"/>
      <c r="E289" s="23"/>
      <c r="F289" s="23"/>
      <c r="G289" s="23"/>
      <c r="H289" s="23"/>
    </row>
    <row r="290" spans="2:8">
      <c r="B290" s="23"/>
      <c r="C290" s="23"/>
      <c r="D290" s="23"/>
      <c r="E290" s="23"/>
      <c r="F290" s="23"/>
      <c r="G290" s="23"/>
      <c r="H290" s="23"/>
    </row>
    <row r="291" spans="2:8">
      <c r="B291" s="23"/>
      <c r="C291" s="23"/>
      <c r="D291" s="23"/>
      <c r="E291" s="23"/>
      <c r="F291" s="23"/>
      <c r="G291" s="23"/>
      <c r="H291" s="23"/>
    </row>
    <row r="292" spans="2:8">
      <c r="B292" s="23"/>
      <c r="C292" s="23"/>
      <c r="D292" s="23"/>
      <c r="E292" s="23"/>
      <c r="F292" s="23"/>
      <c r="G292" s="23"/>
      <c r="H292" s="23"/>
    </row>
    <row r="293" spans="2:8">
      <c r="B293" s="23"/>
      <c r="C293" s="23"/>
      <c r="D293" s="23"/>
      <c r="E293" s="23"/>
      <c r="F293" s="23"/>
      <c r="G293" s="23"/>
      <c r="H293" s="23"/>
    </row>
    <row r="294" spans="2:8">
      <c r="B294" s="23"/>
      <c r="C294" s="23"/>
      <c r="D294" s="23"/>
      <c r="E294" s="23"/>
      <c r="F294" s="23"/>
      <c r="G294" s="23"/>
      <c r="H294" s="23"/>
    </row>
    <row r="295" spans="2:8">
      <c r="B295" s="23"/>
      <c r="C295" s="23"/>
      <c r="D295" s="23"/>
      <c r="E295" s="23"/>
      <c r="F295" s="23"/>
      <c r="G295" s="23"/>
      <c r="H295" s="23"/>
    </row>
    <row r="296" spans="2:8">
      <c r="B296" s="23"/>
      <c r="C296" s="23"/>
      <c r="D296" s="23"/>
      <c r="E296" s="23"/>
      <c r="F296" s="23"/>
      <c r="G296" s="23"/>
      <c r="H296" s="23"/>
    </row>
    <row r="297" spans="2:8">
      <c r="B297" s="23"/>
      <c r="C297" s="23"/>
      <c r="D297" s="23"/>
      <c r="E297" s="23"/>
      <c r="F297" s="23"/>
      <c r="G297" s="23"/>
      <c r="H297" s="23"/>
    </row>
    <row r="298" spans="2:8">
      <c r="B298" s="23"/>
      <c r="C298" s="23"/>
      <c r="D298" s="23"/>
      <c r="E298" s="23"/>
      <c r="F298" s="23"/>
      <c r="G298" s="23"/>
      <c r="H298" s="23"/>
    </row>
    <row r="299" spans="2:8">
      <c r="B299" s="23"/>
      <c r="C299" s="23"/>
      <c r="D299" s="23"/>
      <c r="E299" s="23"/>
      <c r="F299" s="23"/>
      <c r="G299" s="23"/>
      <c r="H299" s="23"/>
    </row>
    <row r="300" spans="2:8">
      <c r="B300" s="23"/>
      <c r="C300" s="23"/>
      <c r="D300" s="23"/>
      <c r="E300" s="23"/>
      <c r="F300" s="23"/>
      <c r="G300" s="23"/>
      <c r="H300" s="23"/>
    </row>
    <row r="301" spans="2:8">
      <c r="B301" s="23"/>
      <c r="C301" s="23"/>
      <c r="D301" s="23"/>
      <c r="E301" s="23"/>
      <c r="F301" s="23"/>
      <c r="G301" s="23"/>
      <c r="H301" s="23"/>
    </row>
    <row r="302" spans="2:8">
      <c r="B302" s="23"/>
      <c r="C302" s="23"/>
      <c r="D302" s="23"/>
      <c r="E302" s="23"/>
      <c r="F302" s="23"/>
      <c r="G302" s="23"/>
      <c r="H302" s="23"/>
    </row>
    <row r="303" spans="2:8">
      <c r="B303" s="23"/>
      <c r="C303" s="23"/>
      <c r="D303" s="23"/>
      <c r="E303" s="23"/>
      <c r="F303" s="23"/>
      <c r="G303" s="23"/>
      <c r="H303" s="23"/>
    </row>
    <row r="304" spans="2:8">
      <c r="B304" s="23"/>
      <c r="C304" s="23"/>
      <c r="D304" s="23"/>
      <c r="E304" s="23"/>
      <c r="F304" s="23"/>
      <c r="G304" s="23"/>
      <c r="H304" s="23"/>
    </row>
    <row r="305" spans="2:8">
      <c r="B305" s="23"/>
      <c r="C305" s="23"/>
      <c r="D305" s="23"/>
      <c r="E305" s="23"/>
      <c r="F305" s="23"/>
      <c r="G305" s="23"/>
      <c r="H305" s="23"/>
    </row>
    <row r="306" spans="2:8">
      <c r="B306" s="23"/>
      <c r="C306" s="23"/>
      <c r="D306" s="23"/>
      <c r="E306" s="23"/>
      <c r="F306" s="23"/>
      <c r="G306" s="23"/>
      <c r="H306" s="23"/>
    </row>
    <row r="307" spans="2:8">
      <c r="B307" s="23"/>
      <c r="C307" s="23"/>
      <c r="D307" s="23"/>
      <c r="E307" s="23"/>
      <c r="F307" s="23"/>
      <c r="G307" s="23"/>
      <c r="H307" s="23"/>
    </row>
    <row r="308" spans="2:8">
      <c r="B308" s="23"/>
      <c r="C308" s="23"/>
      <c r="D308" s="23"/>
      <c r="E308" s="23"/>
      <c r="F308" s="23"/>
      <c r="G308" s="23"/>
      <c r="H308" s="23"/>
    </row>
    <row r="309" spans="2:8">
      <c r="B309" s="23"/>
      <c r="C309" s="23"/>
      <c r="D309" s="23"/>
      <c r="E309" s="23"/>
      <c r="F309" s="23"/>
      <c r="G309" s="23"/>
      <c r="H309" s="23"/>
    </row>
    <row r="310" spans="2:8">
      <c r="B310" s="23"/>
      <c r="C310" s="23"/>
      <c r="D310" s="23"/>
      <c r="E310" s="23"/>
      <c r="F310" s="23"/>
      <c r="G310" s="23"/>
      <c r="H310" s="23"/>
    </row>
    <row r="311" spans="2:8">
      <c r="B311" s="23"/>
      <c r="C311" s="23"/>
      <c r="D311" s="23"/>
      <c r="E311" s="23"/>
      <c r="F311" s="23"/>
      <c r="G311" s="23"/>
      <c r="H311" s="23"/>
    </row>
    <row r="312" spans="2:8">
      <c r="B312" s="23"/>
      <c r="C312" s="23"/>
      <c r="D312" s="23"/>
      <c r="E312" s="23"/>
      <c r="F312" s="23"/>
      <c r="G312" s="23"/>
      <c r="H312" s="23"/>
    </row>
    <row r="313" spans="2:8">
      <c r="B313" s="23"/>
      <c r="C313" s="23"/>
      <c r="D313" s="23"/>
      <c r="E313" s="23"/>
      <c r="F313" s="23"/>
      <c r="G313" s="23"/>
      <c r="H313" s="23"/>
    </row>
    <row r="314" spans="2:8">
      <c r="B314" s="23"/>
      <c r="C314" s="23"/>
      <c r="D314" s="23"/>
      <c r="E314" s="23"/>
      <c r="F314" s="23"/>
      <c r="G314" s="23"/>
      <c r="H314" s="23"/>
    </row>
    <row r="315" spans="2:8">
      <c r="B315" s="23"/>
      <c r="C315" s="23"/>
      <c r="D315" s="23"/>
      <c r="E315" s="23"/>
      <c r="F315" s="23"/>
      <c r="G315" s="23"/>
      <c r="H315" s="23"/>
    </row>
    <row r="316" spans="2:8">
      <c r="B316" s="23"/>
      <c r="C316" s="23"/>
      <c r="D316" s="23"/>
      <c r="E316" s="23"/>
      <c r="F316" s="23"/>
      <c r="G316" s="23"/>
      <c r="H316" s="23"/>
    </row>
    <row r="317" spans="2:8">
      <c r="B317" s="23"/>
      <c r="C317" s="23"/>
      <c r="D317" s="23"/>
      <c r="E317" s="23"/>
      <c r="F317" s="23"/>
      <c r="G317" s="23"/>
      <c r="H317" s="23"/>
    </row>
    <row r="318" spans="2:8">
      <c r="B318" s="23"/>
      <c r="C318" s="23"/>
      <c r="D318" s="23"/>
      <c r="E318" s="23"/>
      <c r="F318" s="23"/>
      <c r="G318" s="23"/>
      <c r="H318" s="23"/>
    </row>
    <row r="319" spans="2:8">
      <c r="B319" s="23"/>
      <c r="C319" s="23"/>
      <c r="D319" s="23"/>
      <c r="E319" s="23"/>
      <c r="F319" s="23"/>
      <c r="G319" s="23"/>
      <c r="H319" s="23"/>
    </row>
    <row r="320" spans="2:8">
      <c r="B320" s="23"/>
      <c r="C320" s="23"/>
      <c r="D320" s="23"/>
      <c r="E320" s="23"/>
      <c r="F320" s="23"/>
      <c r="G320" s="23"/>
      <c r="H320" s="23"/>
    </row>
    <row r="321" spans="2:8">
      <c r="B321" s="23"/>
      <c r="C321" s="23"/>
      <c r="D321" s="23"/>
      <c r="E321" s="23"/>
      <c r="F321" s="23"/>
      <c r="G321" s="23"/>
      <c r="H321" s="23"/>
    </row>
    <row r="322" spans="2:8">
      <c r="B322" s="23"/>
      <c r="C322" s="23"/>
      <c r="D322" s="23"/>
      <c r="E322" s="23"/>
      <c r="F322" s="23"/>
      <c r="G322" s="23"/>
      <c r="H322" s="23"/>
    </row>
    <row r="323" spans="2:8">
      <c r="B323" s="23"/>
      <c r="C323" s="23"/>
      <c r="D323" s="23"/>
      <c r="E323" s="23"/>
      <c r="F323" s="23"/>
      <c r="G323" s="23"/>
      <c r="H323" s="23"/>
    </row>
    <row r="324" spans="2:8">
      <c r="B324" s="23"/>
      <c r="C324" s="23"/>
      <c r="D324" s="23"/>
      <c r="E324" s="23"/>
      <c r="F324" s="23"/>
      <c r="G324" s="23"/>
      <c r="H324" s="23"/>
    </row>
    <row r="325" spans="2:8">
      <c r="B325" s="23"/>
      <c r="C325" s="23"/>
      <c r="D325" s="23"/>
      <c r="E325" s="23"/>
      <c r="F325" s="23"/>
      <c r="G325" s="23"/>
      <c r="H325" s="23"/>
    </row>
    <row r="326" spans="2:8">
      <c r="B326" s="23"/>
      <c r="C326" s="23"/>
      <c r="D326" s="23"/>
      <c r="E326" s="23"/>
      <c r="F326" s="23"/>
      <c r="G326" s="23"/>
      <c r="H326" s="23"/>
    </row>
    <row r="327" spans="2:8">
      <c r="B327" s="23"/>
      <c r="C327" s="23"/>
      <c r="D327" s="23"/>
      <c r="E327" s="23"/>
      <c r="F327" s="23"/>
      <c r="G327" s="23"/>
      <c r="H327" s="23"/>
    </row>
    <row r="328" spans="2:8">
      <c r="B328" s="23"/>
      <c r="C328" s="23"/>
      <c r="D328" s="23"/>
      <c r="E328" s="23"/>
      <c r="F328" s="23"/>
      <c r="G328" s="23"/>
      <c r="H328" s="23"/>
    </row>
    <row r="329" spans="2:8">
      <c r="B329" s="23"/>
      <c r="C329" s="23"/>
      <c r="D329" s="23"/>
      <c r="E329" s="23"/>
      <c r="F329" s="23"/>
      <c r="G329" s="23"/>
      <c r="H329" s="23"/>
    </row>
    <row r="330" spans="2:8">
      <c r="B330" s="23"/>
      <c r="C330" s="23"/>
      <c r="D330" s="23"/>
      <c r="E330" s="23"/>
      <c r="F330" s="23"/>
      <c r="G330" s="23"/>
      <c r="H330" s="23"/>
    </row>
    <row r="331" spans="2:8">
      <c r="B331" s="23"/>
      <c r="C331" s="23"/>
      <c r="D331" s="23"/>
      <c r="E331" s="23"/>
      <c r="F331" s="23"/>
      <c r="G331" s="23"/>
      <c r="H331" s="23"/>
    </row>
    <row r="332" spans="2:8">
      <c r="B332" s="23"/>
      <c r="C332" s="23"/>
      <c r="D332" s="23"/>
      <c r="E332" s="23"/>
      <c r="F332" s="23"/>
      <c r="G332" s="23"/>
      <c r="H332" s="23"/>
    </row>
    <row r="333" spans="2:8">
      <c r="B333" s="23"/>
      <c r="C333" s="23"/>
      <c r="D333" s="23"/>
      <c r="E333" s="23"/>
      <c r="F333" s="23"/>
      <c r="G333" s="23"/>
      <c r="H333" s="23"/>
    </row>
    <row r="334" spans="2:8">
      <c r="B334" s="23"/>
      <c r="C334" s="23"/>
      <c r="D334" s="23"/>
      <c r="E334" s="23"/>
      <c r="F334" s="23"/>
      <c r="G334" s="23"/>
      <c r="H334" s="23"/>
    </row>
    <row r="335" spans="2:8">
      <c r="B335" s="23"/>
      <c r="C335" s="23"/>
      <c r="D335" s="23"/>
      <c r="E335" s="23"/>
      <c r="F335" s="23"/>
      <c r="G335" s="23"/>
      <c r="H335" s="23"/>
    </row>
    <row r="336" spans="2:8">
      <c r="B336" s="23"/>
      <c r="C336" s="23"/>
      <c r="D336" s="23"/>
      <c r="E336" s="23"/>
      <c r="F336" s="23"/>
      <c r="G336" s="23"/>
      <c r="H336" s="23"/>
    </row>
    <row r="337" spans="2:8">
      <c r="B337" s="23"/>
      <c r="C337" s="23"/>
      <c r="D337" s="23"/>
      <c r="E337" s="23"/>
      <c r="F337" s="23"/>
      <c r="G337" s="23"/>
      <c r="H337" s="23"/>
    </row>
    <row r="338" spans="2:8">
      <c r="B338" s="23"/>
      <c r="C338" s="23"/>
      <c r="D338" s="23"/>
      <c r="E338" s="23"/>
      <c r="F338" s="23"/>
      <c r="G338" s="23"/>
      <c r="H338" s="23"/>
    </row>
    <row r="339" spans="2:8">
      <c r="B339" s="23"/>
      <c r="C339" s="23"/>
      <c r="D339" s="23"/>
      <c r="E339" s="23"/>
      <c r="F339" s="23"/>
      <c r="G339" s="23"/>
      <c r="H339" s="23"/>
    </row>
    <row r="340" spans="2:8">
      <c r="B340" s="23"/>
      <c r="C340" s="23"/>
      <c r="D340" s="23"/>
      <c r="E340" s="23"/>
      <c r="F340" s="23"/>
      <c r="G340" s="23"/>
      <c r="H340" s="23"/>
    </row>
    <row r="341" spans="2:8">
      <c r="B341" s="23"/>
      <c r="C341" s="23"/>
      <c r="D341" s="23"/>
      <c r="E341" s="23"/>
      <c r="F341" s="23"/>
      <c r="G341" s="23"/>
      <c r="H341" s="23"/>
    </row>
    <row r="342" spans="2:8">
      <c r="B342" s="23"/>
      <c r="C342" s="23"/>
      <c r="D342" s="23"/>
      <c r="E342" s="23"/>
      <c r="F342" s="23"/>
      <c r="G342" s="23"/>
      <c r="H342" s="23"/>
    </row>
    <row r="343" spans="2:8">
      <c r="B343" s="23"/>
      <c r="C343" s="23"/>
      <c r="D343" s="23"/>
      <c r="E343" s="23"/>
      <c r="F343" s="23"/>
      <c r="G343" s="23"/>
      <c r="H343" s="23"/>
    </row>
    <row r="344" spans="2:8">
      <c r="B344" s="23"/>
      <c r="C344" s="23"/>
      <c r="D344" s="23"/>
      <c r="E344" s="23"/>
      <c r="F344" s="23"/>
      <c r="G344" s="23"/>
      <c r="H344" s="23"/>
    </row>
    <row r="345" spans="2:8">
      <c r="B345" s="23"/>
      <c r="C345" s="23"/>
      <c r="D345" s="23"/>
      <c r="E345" s="23"/>
      <c r="F345" s="23"/>
      <c r="G345" s="23"/>
      <c r="H345" s="23"/>
    </row>
    <row r="346" spans="2:8">
      <c r="B346" s="23"/>
      <c r="C346" s="23"/>
      <c r="D346" s="23"/>
      <c r="E346" s="23"/>
      <c r="F346" s="23"/>
      <c r="G346" s="23"/>
      <c r="H346" s="23"/>
    </row>
    <row r="347" spans="2:8">
      <c r="B347" s="23"/>
      <c r="C347" s="23"/>
      <c r="D347" s="23"/>
      <c r="E347" s="23"/>
      <c r="F347" s="23"/>
      <c r="G347" s="23"/>
      <c r="H347" s="23"/>
    </row>
    <row r="348" spans="2:8">
      <c r="B348" s="23"/>
      <c r="C348" s="23"/>
      <c r="D348" s="23"/>
      <c r="E348" s="23"/>
      <c r="F348" s="23"/>
      <c r="G348" s="23"/>
      <c r="H348" s="23"/>
    </row>
    <row r="349" spans="2:8">
      <c r="B349" s="23"/>
      <c r="C349" s="23"/>
      <c r="D349" s="23"/>
      <c r="E349" s="23"/>
      <c r="F349" s="23"/>
      <c r="G349" s="23"/>
      <c r="H349" s="23"/>
    </row>
    <row r="350" spans="2:8">
      <c r="B350" s="23"/>
      <c r="C350" s="23"/>
      <c r="D350" s="23"/>
      <c r="E350" s="23"/>
      <c r="F350" s="23"/>
      <c r="G350" s="23"/>
      <c r="H350" s="23"/>
    </row>
    <row r="351" spans="2:8">
      <c r="B351" s="23"/>
      <c r="C351" s="23"/>
      <c r="D351" s="23"/>
      <c r="E351" s="23"/>
      <c r="F351" s="23"/>
      <c r="G351" s="23"/>
      <c r="H351" s="23"/>
    </row>
    <row r="352" spans="2:8">
      <c r="B352" s="23"/>
      <c r="C352" s="23"/>
      <c r="D352" s="23"/>
      <c r="E352" s="23"/>
      <c r="F352" s="23"/>
      <c r="G352" s="23"/>
      <c r="H352" s="23"/>
    </row>
    <row r="353" spans="2:8">
      <c r="B353" s="23"/>
      <c r="C353" s="23"/>
      <c r="D353" s="23"/>
      <c r="E353" s="23"/>
      <c r="F353" s="23"/>
      <c r="G353" s="23"/>
      <c r="H353" s="23"/>
    </row>
    <row r="354" spans="2:8">
      <c r="B354" s="23"/>
      <c r="C354" s="23"/>
      <c r="D354" s="23"/>
      <c r="E354" s="23"/>
      <c r="F354" s="23"/>
      <c r="G354" s="23"/>
      <c r="H354" s="23"/>
    </row>
    <row r="355" spans="2:8">
      <c r="B355" s="23"/>
      <c r="C355" s="23"/>
      <c r="D355" s="23"/>
      <c r="E355" s="23"/>
      <c r="F355" s="23"/>
      <c r="G355" s="23"/>
      <c r="H355" s="23"/>
    </row>
    <row r="356" spans="2:8">
      <c r="B356" s="23"/>
      <c r="C356" s="23"/>
      <c r="D356" s="23"/>
      <c r="E356" s="23"/>
      <c r="F356" s="23"/>
      <c r="G356" s="23"/>
      <c r="H356" s="23"/>
    </row>
    <row r="357" spans="2:8">
      <c r="B357" s="23"/>
      <c r="C357" s="23"/>
      <c r="D357" s="23"/>
      <c r="E357" s="23"/>
      <c r="F357" s="23"/>
      <c r="G357" s="23"/>
      <c r="H357" s="23"/>
    </row>
    <row r="358" spans="2:8">
      <c r="B358" s="23"/>
      <c r="C358" s="23"/>
      <c r="D358" s="23"/>
      <c r="E358" s="23"/>
      <c r="F358" s="23"/>
      <c r="G358" s="23"/>
      <c r="H358" s="23"/>
    </row>
    <row r="359" spans="2:8">
      <c r="B359" s="23"/>
      <c r="C359" s="23"/>
      <c r="D359" s="23"/>
      <c r="E359" s="23"/>
      <c r="F359" s="23"/>
      <c r="G359" s="23"/>
      <c r="H359" s="23"/>
    </row>
    <row r="360" spans="2:8">
      <c r="B360" s="23"/>
      <c r="C360" s="23"/>
      <c r="D360" s="23"/>
      <c r="E360" s="23"/>
      <c r="F360" s="23"/>
      <c r="G360" s="23"/>
      <c r="H360" s="23"/>
    </row>
    <row r="361" spans="2:8">
      <c r="B361" s="23"/>
      <c r="C361" s="23"/>
      <c r="D361" s="23"/>
      <c r="E361" s="23"/>
      <c r="F361" s="23"/>
      <c r="G361" s="23"/>
      <c r="H361" s="23"/>
    </row>
    <row r="362" spans="2:8">
      <c r="B362" s="23"/>
      <c r="C362" s="23"/>
      <c r="D362" s="23"/>
      <c r="E362" s="23"/>
      <c r="F362" s="23"/>
      <c r="G362" s="23"/>
      <c r="H362" s="23"/>
    </row>
    <row r="363" spans="2:8">
      <c r="B363" s="23"/>
      <c r="C363" s="23"/>
      <c r="D363" s="23"/>
      <c r="E363" s="23"/>
      <c r="F363" s="23"/>
      <c r="G363" s="23"/>
      <c r="H363" s="23"/>
    </row>
    <row r="364" spans="2:8">
      <c r="B364" s="23"/>
      <c r="C364" s="23"/>
      <c r="D364" s="23"/>
      <c r="E364" s="23"/>
      <c r="F364" s="23"/>
      <c r="G364" s="23"/>
      <c r="H364" s="23"/>
    </row>
    <row r="365" spans="2:8">
      <c r="B365" s="23"/>
      <c r="C365" s="23"/>
      <c r="D365" s="23"/>
      <c r="E365" s="23"/>
      <c r="F365" s="23"/>
      <c r="G365" s="23"/>
      <c r="H365" s="23"/>
    </row>
    <row r="366" spans="2:8">
      <c r="B366" s="23"/>
      <c r="C366" s="23"/>
      <c r="D366" s="23"/>
      <c r="E366" s="23"/>
      <c r="F366" s="23"/>
      <c r="G366" s="23"/>
      <c r="H366" s="23"/>
    </row>
    <row r="367" spans="2:8">
      <c r="B367" s="23"/>
      <c r="C367" s="23"/>
      <c r="D367" s="23"/>
      <c r="E367" s="23"/>
      <c r="F367" s="23"/>
      <c r="G367" s="23"/>
      <c r="H367" s="23"/>
    </row>
    <row r="368" spans="2:8">
      <c r="B368" s="23"/>
      <c r="C368" s="23"/>
      <c r="D368" s="23"/>
      <c r="E368" s="23"/>
      <c r="F368" s="23"/>
      <c r="G368" s="23"/>
      <c r="H368" s="23"/>
    </row>
    <row r="369" spans="2:8">
      <c r="B369" s="23"/>
      <c r="C369" s="23"/>
      <c r="D369" s="23"/>
      <c r="E369" s="23"/>
      <c r="F369" s="23"/>
      <c r="G369" s="23"/>
      <c r="H369" s="23"/>
    </row>
    <row r="370" spans="2:8">
      <c r="B370" s="23"/>
      <c r="C370" s="23"/>
      <c r="D370" s="23"/>
      <c r="E370" s="23"/>
      <c r="F370" s="23"/>
      <c r="G370" s="23"/>
      <c r="H370" s="23"/>
    </row>
    <row r="371" spans="2:8">
      <c r="B371" s="23"/>
      <c r="C371" s="23"/>
      <c r="D371" s="23"/>
      <c r="E371" s="23"/>
      <c r="F371" s="23"/>
      <c r="G371" s="23"/>
      <c r="H371" s="23"/>
    </row>
    <row r="372" spans="2:8">
      <c r="B372" s="23"/>
      <c r="C372" s="23"/>
      <c r="D372" s="23"/>
      <c r="E372" s="23"/>
      <c r="F372" s="23"/>
      <c r="G372" s="23"/>
      <c r="H372" s="23"/>
    </row>
    <row r="373" spans="2:8">
      <c r="B373" s="23"/>
      <c r="C373" s="23"/>
      <c r="D373" s="23"/>
      <c r="E373" s="23"/>
      <c r="F373" s="23"/>
      <c r="G373" s="23"/>
      <c r="H373" s="23"/>
    </row>
    <row r="374" spans="2:8">
      <c r="B374" s="23"/>
      <c r="C374" s="23"/>
      <c r="D374" s="23"/>
      <c r="E374" s="23"/>
      <c r="F374" s="23"/>
      <c r="G374" s="23"/>
      <c r="H374" s="23"/>
    </row>
    <row r="375" spans="2:8">
      <c r="B375" s="23"/>
      <c r="C375" s="23"/>
      <c r="D375" s="23"/>
      <c r="E375" s="23"/>
      <c r="F375" s="23"/>
      <c r="G375" s="23"/>
      <c r="H375" s="23"/>
    </row>
    <row r="376" spans="2:8">
      <c r="B376" s="23"/>
      <c r="C376" s="23"/>
      <c r="D376" s="23"/>
      <c r="E376" s="23"/>
      <c r="F376" s="23"/>
      <c r="G376" s="23"/>
      <c r="H376" s="23"/>
    </row>
    <row r="377" spans="2:8">
      <c r="B377" s="23"/>
      <c r="C377" s="23"/>
      <c r="D377" s="23"/>
      <c r="E377" s="23"/>
      <c r="F377" s="23"/>
      <c r="G377" s="23"/>
      <c r="H377" s="23"/>
    </row>
    <row r="378" spans="2:8">
      <c r="B378" s="23"/>
      <c r="C378" s="23"/>
      <c r="D378" s="23"/>
      <c r="E378" s="23"/>
      <c r="F378" s="23"/>
      <c r="G378" s="23"/>
      <c r="H378" s="23"/>
    </row>
    <row r="379" spans="2:8">
      <c r="B379" s="23"/>
      <c r="C379" s="23"/>
      <c r="D379" s="23"/>
      <c r="E379" s="23"/>
      <c r="F379" s="23"/>
      <c r="G379" s="23"/>
      <c r="H379" s="23"/>
    </row>
    <row r="380" spans="2:8">
      <c r="B380" s="23"/>
      <c r="C380" s="23"/>
      <c r="D380" s="23"/>
      <c r="E380" s="23"/>
      <c r="F380" s="23"/>
      <c r="G380" s="23"/>
      <c r="H380" s="23"/>
    </row>
    <row r="381" spans="2:8">
      <c r="B381" s="23"/>
      <c r="C381" s="23"/>
      <c r="D381" s="23"/>
      <c r="E381" s="23"/>
      <c r="F381" s="23"/>
      <c r="G381" s="23"/>
      <c r="H381" s="23"/>
    </row>
    <row r="382" spans="2:8">
      <c r="B382" s="23"/>
      <c r="C382" s="23"/>
      <c r="D382" s="23"/>
      <c r="E382" s="23"/>
      <c r="F382" s="23"/>
      <c r="G382" s="23"/>
      <c r="H382" s="23"/>
    </row>
    <row r="383" spans="2:8">
      <c r="B383" s="23"/>
      <c r="C383" s="23"/>
      <c r="D383" s="23"/>
      <c r="E383" s="23"/>
      <c r="F383" s="23"/>
      <c r="G383" s="23"/>
      <c r="H383" s="23"/>
    </row>
    <row r="384" spans="2:8">
      <c r="B384" s="23"/>
      <c r="C384" s="23"/>
      <c r="D384" s="23"/>
      <c r="E384" s="23"/>
      <c r="F384" s="23"/>
      <c r="G384" s="23"/>
      <c r="H384" s="23"/>
    </row>
    <row r="385" spans="2:8">
      <c r="B385" s="23"/>
      <c r="C385" s="23"/>
      <c r="D385" s="23"/>
      <c r="E385" s="23"/>
      <c r="F385" s="23"/>
      <c r="G385" s="23"/>
      <c r="H385" s="23"/>
    </row>
    <row r="386" spans="2:8">
      <c r="B386" s="23"/>
      <c r="C386" s="23"/>
      <c r="D386" s="23"/>
      <c r="E386" s="23"/>
      <c r="F386" s="23"/>
      <c r="G386" s="23"/>
      <c r="H386" s="23"/>
    </row>
    <row r="387" spans="2:8">
      <c r="B387" s="23"/>
      <c r="C387" s="23"/>
      <c r="D387" s="23"/>
      <c r="E387" s="23"/>
      <c r="F387" s="23"/>
      <c r="G387" s="23"/>
      <c r="H387" s="23"/>
    </row>
    <row r="388" spans="2:8">
      <c r="B388" s="23"/>
      <c r="C388" s="23"/>
      <c r="D388" s="23"/>
      <c r="E388" s="23"/>
      <c r="F388" s="23"/>
      <c r="G388" s="23"/>
      <c r="H388" s="23"/>
    </row>
    <row r="389" spans="2:8">
      <c r="B389" s="23"/>
      <c r="C389" s="23"/>
      <c r="D389" s="23"/>
      <c r="E389" s="23"/>
      <c r="F389" s="23"/>
      <c r="G389" s="23"/>
      <c r="H389" s="23"/>
    </row>
    <row r="390" spans="2:8">
      <c r="B390" s="23"/>
      <c r="C390" s="23"/>
      <c r="D390" s="23"/>
      <c r="E390" s="23"/>
      <c r="F390" s="23"/>
      <c r="G390" s="23"/>
      <c r="H390" s="23"/>
    </row>
    <row r="391" spans="2:8">
      <c r="B391" s="23"/>
      <c r="C391" s="23"/>
      <c r="D391" s="23"/>
      <c r="E391" s="23"/>
      <c r="F391" s="23"/>
      <c r="G391" s="23"/>
      <c r="H391" s="23"/>
    </row>
    <row r="392" spans="2:8">
      <c r="B392" s="23"/>
      <c r="C392" s="23"/>
      <c r="D392" s="23"/>
      <c r="E392" s="23"/>
      <c r="F392" s="23"/>
      <c r="G392" s="23"/>
      <c r="H392" s="23"/>
    </row>
    <row r="393" spans="2:8">
      <c r="B393" s="23"/>
      <c r="C393" s="23"/>
      <c r="D393" s="23"/>
      <c r="E393" s="23"/>
      <c r="F393" s="23"/>
      <c r="G393" s="23"/>
      <c r="H393" s="23"/>
    </row>
    <row r="394" spans="2:8">
      <c r="B394" s="23"/>
      <c r="C394" s="23"/>
      <c r="D394" s="23"/>
      <c r="E394" s="23"/>
      <c r="F394" s="23"/>
      <c r="G394" s="23"/>
      <c r="H394" s="23"/>
    </row>
    <row r="395" spans="2:8">
      <c r="B395" s="23"/>
      <c r="C395" s="23"/>
      <c r="D395" s="23"/>
      <c r="E395" s="23"/>
      <c r="F395" s="23"/>
      <c r="G395" s="23"/>
      <c r="H395" s="23"/>
    </row>
    <row r="396" spans="2:8">
      <c r="B396" s="23"/>
      <c r="C396" s="23"/>
      <c r="D396" s="23"/>
      <c r="E396" s="23"/>
      <c r="F396" s="23"/>
      <c r="G396" s="23"/>
      <c r="H396" s="23"/>
    </row>
    <row r="397" spans="2:8">
      <c r="B397" s="23"/>
      <c r="C397" s="23"/>
      <c r="D397" s="23"/>
      <c r="E397" s="23"/>
      <c r="F397" s="23"/>
      <c r="G397" s="23"/>
      <c r="H397" s="23"/>
    </row>
    <row r="398" spans="2:8">
      <c r="B398" s="23"/>
      <c r="C398" s="23"/>
      <c r="D398" s="23"/>
      <c r="E398" s="23"/>
      <c r="F398" s="23"/>
      <c r="G398" s="23"/>
      <c r="H398" s="23"/>
    </row>
    <row r="399" spans="2:8">
      <c r="B399" s="23"/>
      <c r="C399" s="23"/>
      <c r="D399" s="23"/>
      <c r="E399" s="23"/>
      <c r="F399" s="23"/>
      <c r="G399" s="23"/>
      <c r="H399" s="23"/>
    </row>
    <row r="400" spans="2:8">
      <c r="B400" s="23"/>
      <c r="C400" s="23"/>
      <c r="D400" s="23"/>
      <c r="E400" s="23"/>
      <c r="F400" s="23"/>
      <c r="G400" s="23"/>
      <c r="H400" s="23"/>
    </row>
    <row r="401" spans="2:8">
      <c r="B401" s="23"/>
      <c r="C401" s="23"/>
      <c r="D401" s="23"/>
      <c r="E401" s="23"/>
      <c r="F401" s="23"/>
      <c r="G401" s="23"/>
      <c r="H401" s="23"/>
    </row>
    <row r="402" spans="2:8">
      <c r="B402" s="23"/>
      <c r="C402" s="23"/>
      <c r="D402" s="23"/>
      <c r="E402" s="23"/>
      <c r="F402" s="23"/>
      <c r="G402" s="23"/>
      <c r="H402" s="23"/>
    </row>
    <row r="403" spans="2:8">
      <c r="B403" s="23"/>
      <c r="C403" s="23"/>
      <c r="D403" s="23"/>
      <c r="E403" s="23"/>
      <c r="F403" s="23"/>
      <c r="G403" s="23"/>
      <c r="H403" s="23"/>
    </row>
    <row r="404" spans="2:8">
      <c r="B404" s="23"/>
      <c r="C404" s="23"/>
      <c r="D404" s="23"/>
      <c r="E404" s="23"/>
      <c r="F404" s="23"/>
      <c r="G404" s="23"/>
      <c r="H404" s="23"/>
    </row>
    <row r="405" spans="2:8">
      <c r="B405" s="23"/>
      <c r="C405" s="23"/>
      <c r="D405" s="23"/>
      <c r="E405" s="23"/>
      <c r="F405" s="23"/>
      <c r="G405" s="23"/>
      <c r="H405" s="23"/>
    </row>
    <row r="406" spans="2:8">
      <c r="B406" s="23"/>
      <c r="C406" s="23"/>
      <c r="D406" s="23"/>
      <c r="E406" s="23"/>
      <c r="F406" s="23"/>
      <c r="G406" s="23"/>
      <c r="H406" s="23"/>
    </row>
    <row r="407" spans="2:8">
      <c r="B407" s="23"/>
      <c r="C407" s="23"/>
      <c r="D407" s="23"/>
      <c r="E407" s="23"/>
      <c r="F407" s="23"/>
      <c r="G407" s="23"/>
      <c r="H407" s="23"/>
    </row>
    <row r="408" spans="2:8">
      <c r="B408" s="23"/>
      <c r="C408" s="23"/>
      <c r="D408" s="23"/>
      <c r="E408" s="23"/>
      <c r="F408" s="23"/>
      <c r="G408" s="23"/>
      <c r="H408" s="23"/>
    </row>
    <row r="409" spans="2:8">
      <c r="B409" s="23"/>
      <c r="C409" s="23"/>
      <c r="D409" s="23"/>
      <c r="E409" s="23"/>
      <c r="F409" s="23"/>
      <c r="G409" s="23"/>
      <c r="H409" s="23"/>
    </row>
    <row r="410" spans="2:8">
      <c r="B410" s="23"/>
      <c r="C410" s="23"/>
      <c r="D410" s="23"/>
      <c r="E410" s="23"/>
      <c r="F410" s="23"/>
      <c r="G410" s="23"/>
      <c r="H410" s="23"/>
    </row>
    <row r="411" spans="2:8">
      <c r="B411" s="23"/>
      <c r="C411" s="23"/>
      <c r="D411" s="23"/>
      <c r="E411" s="23"/>
      <c r="F411" s="23"/>
      <c r="G411" s="23"/>
      <c r="H411" s="23"/>
    </row>
    <row r="412" spans="2:8">
      <c r="B412" s="23"/>
      <c r="C412" s="23"/>
      <c r="D412" s="23"/>
      <c r="E412" s="23"/>
      <c r="F412" s="23"/>
      <c r="G412" s="23"/>
      <c r="H412" s="23"/>
    </row>
    <row r="413" spans="2:8">
      <c r="B413" s="23"/>
      <c r="C413" s="23"/>
      <c r="D413" s="23"/>
      <c r="E413" s="23"/>
      <c r="F413" s="23"/>
      <c r="G413" s="23"/>
      <c r="H413" s="23"/>
    </row>
    <row r="414" spans="2:8">
      <c r="B414" s="23"/>
      <c r="C414" s="23"/>
      <c r="D414" s="23"/>
      <c r="E414" s="23"/>
      <c r="F414" s="23"/>
      <c r="G414" s="23"/>
      <c r="H414" s="23"/>
    </row>
    <row r="415" spans="2:8">
      <c r="B415" s="23"/>
      <c r="C415" s="23"/>
      <c r="D415" s="23"/>
      <c r="E415" s="23"/>
      <c r="F415" s="23"/>
      <c r="G415" s="23"/>
      <c r="H415" s="23"/>
    </row>
    <row r="416" spans="2:8">
      <c r="B416" s="23"/>
      <c r="C416" s="23"/>
      <c r="D416" s="23"/>
      <c r="E416" s="23"/>
      <c r="F416" s="23"/>
      <c r="G416" s="23"/>
      <c r="H416" s="23"/>
    </row>
    <row r="417" spans="2:8">
      <c r="B417" s="23"/>
      <c r="C417" s="23"/>
      <c r="D417" s="23"/>
      <c r="E417" s="23"/>
      <c r="F417" s="23"/>
      <c r="G417" s="23"/>
      <c r="H417" s="23"/>
    </row>
    <row r="418" spans="2:8">
      <c r="B418" s="23"/>
      <c r="C418" s="23"/>
      <c r="D418" s="23"/>
      <c r="E418" s="23"/>
      <c r="F418" s="23"/>
      <c r="G418" s="23"/>
      <c r="H418" s="23"/>
    </row>
    <row r="419" spans="2:8">
      <c r="B419" s="23"/>
      <c r="C419" s="23"/>
      <c r="D419" s="23"/>
      <c r="E419" s="23"/>
      <c r="F419" s="23"/>
      <c r="G419" s="23"/>
      <c r="H419" s="23"/>
    </row>
    <row r="420" spans="2:8">
      <c r="B420" s="23"/>
      <c r="C420" s="23"/>
      <c r="D420" s="23"/>
      <c r="E420" s="23"/>
      <c r="F420" s="23"/>
      <c r="G420" s="23"/>
      <c r="H420" s="23"/>
    </row>
    <row r="421" spans="2:8">
      <c r="B421" s="23"/>
      <c r="C421" s="23"/>
      <c r="D421" s="23"/>
      <c r="E421" s="23"/>
      <c r="F421" s="23"/>
      <c r="G421" s="23"/>
      <c r="H421" s="23"/>
    </row>
    <row r="422" spans="2:8">
      <c r="B422" s="23"/>
      <c r="C422" s="23"/>
      <c r="D422" s="23"/>
      <c r="E422" s="23"/>
      <c r="F422" s="23"/>
      <c r="G422" s="23"/>
      <c r="H422" s="23"/>
    </row>
    <row r="423" spans="2:8">
      <c r="B423" s="23"/>
      <c r="C423" s="23"/>
      <c r="D423" s="23"/>
      <c r="E423" s="23"/>
      <c r="F423" s="23"/>
      <c r="G423" s="23"/>
      <c r="H423" s="23"/>
    </row>
    <row r="424" spans="2:8">
      <c r="B424" s="23"/>
      <c r="C424" s="23"/>
      <c r="D424" s="23"/>
      <c r="E424" s="23"/>
      <c r="F424" s="23"/>
      <c r="G424" s="23"/>
      <c r="H424" s="23"/>
    </row>
    <row r="425" spans="2:8">
      <c r="B425" s="23"/>
      <c r="C425" s="23"/>
      <c r="D425" s="23"/>
      <c r="E425" s="23"/>
      <c r="F425" s="23"/>
      <c r="G425" s="23"/>
      <c r="H425" s="23"/>
    </row>
    <row r="426" spans="2:8">
      <c r="B426" s="23"/>
      <c r="C426" s="23"/>
      <c r="D426" s="23"/>
      <c r="E426" s="23"/>
      <c r="F426" s="23"/>
      <c r="G426" s="23"/>
      <c r="H426" s="23"/>
    </row>
    <row r="427" spans="2:8">
      <c r="B427" s="23"/>
      <c r="C427" s="23"/>
      <c r="D427" s="23"/>
      <c r="E427" s="23"/>
      <c r="F427" s="23"/>
      <c r="G427" s="23"/>
      <c r="H427" s="23"/>
    </row>
    <row r="428" spans="2:8">
      <c r="B428" s="23"/>
      <c r="C428" s="23"/>
      <c r="D428" s="23"/>
      <c r="E428" s="23"/>
      <c r="F428" s="23"/>
      <c r="G428" s="23"/>
      <c r="H428" s="23"/>
    </row>
    <row r="429" spans="2:8">
      <c r="B429" s="23"/>
      <c r="C429" s="23"/>
      <c r="D429" s="23"/>
      <c r="E429" s="23"/>
      <c r="F429" s="23"/>
      <c r="G429" s="23"/>
      <c r="H429" s="23"/>
    </row>
    <row r="430" spans="2:8">
      <c r="B430" s="23"/>
      <c r="C430" s="23"/>
      <c r="D430" s="23"/>
      <c r="E430" s="23"/>
      <c r="F430" s="23"/>
      <c r="G430" s="23"/>
      <c r="H430" s="23"/>
    </row>
    <row r="431" spans="2:8">
      <c r="B431" s="23"/>
      <c r="C431" s="23"/>
      <c r="D431" s="23"/>
      <c r="E431" s="23"/>
      <c r="F431" s="23"/>
      <c r="G431" s="23"/>
      <c r="H431" s="23"/>
    </row>
    <row r="432" spans="2:8">
      <c r="B432" s="23"/>
      <c r="C432" s="23"/>
      <c r="D432" s="23"/>
      <c r="E432" s="23"/>
      <c r="F432" s="23"/>
      <c r="G432" s="23"/>
      <c r="H432" s="23"/>
    </row>
    <row r="433" spans="2:8">
      <c r="B433" s="23"/>
      <c r="C433" s="23"/>
      <c r="D433" s="23"/>
      <c r="E433" s="23"/>
      <c r="F433" s="23"/>
      <c r="G433" s="23"/>
      <c r="H433" s="23"/>
    </row>
    <row r="434" spans="2:8">
      <c r="B434" s="23"/>
      <c r="C434" s="23"/>
      <c r="D434" s="23"/>
      <c r="E434" s="23"/>
      <c r="F434" s="23"/>
      <c r="G434" s="23"/>
      <c r="H434" s="23"/>
    </row>
    <row r="435" spans="2:8">
      <c r="B435" s="23"/>
      <c r="C435" s="23"/>
      <c r="D435" s="23"/>
      <c r="E435" s="23"/>
      <c r="F435" s="23"/>
      <c r="G435" s="23"/>
      <c r="H435" s="23"/>
    </row>
    <row r="436" spans="2:8">
      <c r="B436" s="23"/>
      <c r="C436" s="23"/>
      <c r="D436" s="23"/>
      <c r="E436" s="23"/>
      <c r="F436" s="23"/>
      <c r="G436" s="23"/>
      <c r="H436" s="23"/>
    </row>
    <row r="437" spans="2:8">
      <c r="B437" s="23"/>
      <c r="C437" s="23"/>
      <c r="D437" s="23"/>
      <c r="E437" s="23"/>
      <c r="F437" s="23"/>
      <c r="G437" s="23"/>
      <c r="H437" s="23"/>
    </row>
    <row r="438" spans="2:8">
      <c r="B438" s="23"/>
      <c r="C438" s="23"/>
      <c r="D438" s="23"/>
      <c r="E438" s="23"/>
      <c r="F438" s="23"/>
      <c r="G438" s="23"/>
      <c r="H438" s="23"/>
    </row>
    <row r="439" spans="2:8">
      <c r="B439" s="23"/>
      <c r="C439" s="23"/>
      <c r="D439" s="23"/>
      <c r="E439" s="23"/>
      <c r="F439" s="23"/>
      <c r="G439" s="23"/>
      <c r="H439" s="23"/>
    </row>
    <row r="440" spans="2:8">
      <c r="B440" s="23"/>
      <c r="C440" s="23"/>
      <c r="D440" s="23"/>
      <c r="E440" s="23"/>
      <c r="F440" s="23"/>
      <c r="G440" s="23"/>
      <c r="H440" s="23"/>
    </row>
    <row r="441" spans="2:8">
      <c r="B441" s="23"/>
      <c r="C441" s="23"/>
      <c r="D441" s="23"/>
      <c r="E441" s="23"/>
      <c r="F441" s="23"/>
      <c r="G441" s="23"/>
      <c r="H441" s="23"/>
    </row>
    <row r="442" spans="2:8">
      <c r="B442" s="23"/>
      <c r="C442" s="23"/>
      <c r="D442" s="23"/>
      <c r="E442" s="23"/>
      <c r="F442" s="23"/>
      <c r="G442" s="23"/>
      <c r="H442" s="23"/>
    </row>
    <row r="443" spans="2:8">
      <c r="B443" s="23"/>
      <c r="C443" s="23"/>
      <c r="D443" s="23"/>
      <c r="E443" s="23"/>
      <c r="F443" s="23"/>
      <c r="G443" s="23"/>
      <c r="H443" s="23"/>
    </row>
    <row r="444" spans="2:8">
      <c r="B444" s="23"/>
      <c r="C444" s="23"/>
      <c r="D444" s="23"/>
      <c r="E444" s="23"/>
      <c r="F444" s="23"/>
      <c r="G444" s="23"/>
      <c r="H444" s="23"/>
    </row>
    <row r="445" spans="2:8">
      <c r="B445" s="23"/>
      <c r="C445" s="23"/>
      <c r="D445" s="23"/>
      <c r="E445" s="23"/>
      <c r="F445" s="23"/>
      <c r="G445" s="23"/>
      <c r="H445" s="23"/>
    </row>
    <row r="446" spans="2:8">
      <c r="B446" s="23"/>
      <c r="C446" s="23"/>
      <c r="D446" s="23"/>
      <c r="E446" s="23"/>
      <c r="F446" s="23"/>
      <c r="G446" s="23"/>
      <c r="H446" s="23"/>
    </row>
    <row r="447" spans="2:8">
      <c r="B447" s="23"/>
      <c r="C447" s="23"/>
      <c r="D447" s="23"/>
      <c r="E447" s="23"/>
      <c r="F447" s="23"/>
      <c r="G447" s="23"/>
      <c r="H447" s="23"/>
    </row>
    <row r="448" spans="2:8">
      <c r="B448" s="23"/>
      <c r="C448" s="23"/>
      <c r="D448" s="23"/>
      <c r="E448" s="23"/>
      <c r="F448" s="23"/>
      <c r="G448" s="23"/>
      <c r="H448" s="23"/>
    </row>
    <row r="449" spans="2:8">
      <c r="B449" s="23"/>
      <c r="C449" s="23"/>
      <c r="D449" s="23"/>
      <c r="E449" s="23"/>
      <c r="F449" s="23"/>
      <c r="G449" s="23"/>
      <c r="H449" s="23"/>
    </row>
    <row r="450" spans="2:8">
      <c r="B450" s="23"/>
      <c r="C450" s="23"/>
      <c r="D450" s="23"/>
      <c r="E450" s="23"/>
      <c r="F450" s="23"/>
      <c r="G450" s="23"/>
      <c r="H450" s="23"/>
    </row>
    <row r="451" spans="2:8">
      <c r="B451" s="23"/>
      <c r="C451" s="23"/>
      <c r="D451" s="23"/>
      <c r="E451" s="23"/>
      <c r="F451" s="23"/>
      <c r="G451" s="23"/>
      <c r="H451" s="23"/>
    </row>
    <row r="452" spans="2:8">
      <c r="B452" s="23"/>
      <c r="C452" s="23"/>
      <c r="D452" s="23"/>
      <c r="E452" s="23"/>
      <c r="F452" s="23"/>
      <c r="G452" s="23"/>
      <c r="H452" s="23"/>
    </row>
    <row r="453" spans="2:8">
      <c r="B453" s="23"/>
      <c r="C453" s="23"/>
      <c r="D453" s="23"/>
      <c r="E453" s="23"/>
      <c r="F453" s="23"/>
      <c r="G453" s="23"/>
      <c r="H453" s="23"/>
    </row>
    <row r="454" spans="2:8">
      <c r="B454" s="23"/>
      <c r="C454" s="23"/>
      <c r="D454" s="23"/>
      <c r="E454" s="23"/>
      <c r="F454" s="23"/>
      <c r="G454" s="23"/>
      <c r="H454" s="23"/>
    </row>
    <row r="455" spans="2:8">
      <c r="B455" s="23"/>
      <c r="C455" s="23"/>
      <c r="D455" s="23"/>
      <c r="E455" s="23"/>
      <c r="F455" s="23"/>
      <c r="G455" s="23"/>
      <c r="H455" s="23"/>
    </row>
    <row r="456" spans="2:8">
      <c r="B456" s="23"/>
      <c r="C456" s="23"/>
      <c r="D456" s="23"/>
      <c r="E456" s="23"/>
      <c r="F456" s="23"/>
      <c r="G456" s="23"/>
      <c r="H456" s="23"/>
    </row>
    <row r="457" spans="2:8">
      <c r="B457" s="23"/>
      <c r="C457" s="23"/>
      <c r="D457" s="23"/>
      <c r="E457" s="23"/>
      <c r="F457" s="23"/>
      <c r="G457" s="23"/>
      <c r="H457" s="23"/>
    </row>
    <row r="458" spans="2:8">
      <c r="B458" s="23"/>
      <c r="C458" s="23"/>
      <c r="D458" s="23"/>
      <c r="E458" s="23"/>
      <c r="F458" s="23"/>
      <c r="G458" s="23"/>
      <c r="H458" s="23"/>
    </row>
    <row r="459" spans="2:8">
      <c r="B459" s="23"/>
      <c r="C459" s="23"/>
      <c r="D459" s="23"/>
      <c r="E459" s="23"/>
      <c r="F459" s="23"/>
      <c r="G459" s="23"/>
      <c r="H459" s="23"/>
    </row>
    <row r="460" spans="2:8">
      <c r="B460" s="23"/>
      <c r="C460" s="23"/>
      <c r="D460" s="23"/>
      <c r="E460" s="23"/>
      <c r="F460" s="23"/>
      <c r="G460" s="23"/>
      <c r="H460" s="23"/>
    </row>
    <row r="461" spans="2:8">
      <c r="B461" s="23"/>
      <c r="C461" s="23"/>
      <c r="D461" s="23"/>
      <c r="E461" s="23"/>
      <c r="F461" s="23"/>
      <c r="G461" s="23"/>
      <c r="H461" s="23"/>
    </row>
    <row r="462" spans="2:8">
      <c r="B462" s="23"/>
      <c r="C462" s="23"/>
      <c r="D462" s="23"/>
      <c r="E462" s="23"/>
      <c r="F462" s="23"/>
      <c r="G462" s="23"/>
      <c r="H462" s="23"/>
    </row>
    <row r="463" spans="2:8">
      <c r="B463" s="23"/>
      <c r="C463" s="23"/>
      <c r="D463" s="23"/>
      <c r="E463" s="23"/>
      <c r="F463" s="23"/>
      <c r="G463" s="23"/>
      <c r="H463" s="23"/>
    </row>
    <row r="464" spans="2:8">
      <c r="B464" s="23"/>
      <c r="C464" s="23"/>
      <c r="D464" s="23"/>
      <c r="E464" s="23"/>
      <c r="F464" s="23"/>
      <c r="G464" s="23"/>
      <c r="H464" s="23"/>
    </row>
    <row r="465" spans="2:8">
      <c r="B465" s="23"/>
      <c r="C465" s="23"/>
      <c r="D465" s="23"/>
      <c r="E465" s="23"/>
      <c r="F465" s="23"/>
      <c r="G465" s="23"/>
      <c r="H465" s="23"/>
    </row>
    <row r="466" spans="2:8">
      <c r="B466" s="23"/>
      <c r="C466" s="23"/>
      <c r="D466" s="23"/>
      <c r="E466" s="23"/>
      <c r="F466" s="23"/>
      <c r="G466" s="23"/>
      <c r="H466" s="23"/>
    </row>
    <row r="467" spans="2:8">
      <c r="B467" s="23"/>
      <c r="C467" s="23"/>
      <c r="D467" s="23"/>
      <c r="E467" s="23"/>
      <c r="F467" s="23"/>
      <c r="G467" s="23"/>
      <c r="H467" s="23"/>
    </row>
  </sheetData>
  <sheetProtection password="F1C7" sheet="1" objects="1" scenarios="1" selectLockedCells="1"/>
  <pageMargins left="0" right="0" top="0.25" bottom="0.75" header="0.3" footer="0.3"/>
  <pageSetup scale="8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showGridLines="0" showRowColHeaders="0" zoomScale="95" zoomScaleNormal="95" workbookViewId="0"/>
  </sheetViews>
  <sheetFormatPr defaultRowHeight="15"/>
  <cols>
    <col min="1" max="1" width="7.85546875" customWidth="1"/>
    <col min="2" max="2" width="9.7109375" customWidth="1"/>
    <col min="3" max="3" width="37.7109375" customWidth="1"/>
    <col min="4" max="4" width="105.42578125" customWidth="1"/>
  </cols>
  <sheetData>
    <row r="1" spans="1:27" ht="15.75" customHeight="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78" customHeight="1">
      <c r="A2" s="23"/>
      <c r="B2" s="94" t="s">
        <v>355</v>
      </c>
      <c r="C2" s="23"/>
      <c r="D2" s="333" t="s">
        <v>294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ht="38.25" customHeight="1">
      <c r="A3" s="23"/>
      <c r="B3" s="23"/>
      <c r="C3" s="23"/>
      <c r="D3" s="334" t="s">
        <v>125</v>
      </c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1:27" ht="15.75" customHeight="1">
      <c r="A4" s="23"/>
      <c r="B4" s="23"/>
      <c r="C4" s="23"/>
      <c r="D4" s="335" t="s">
        <v>49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1:27" ht="39" customHeight="1">
      <c r="A5" s="23"/>
      <c r="B5" s="23"/>
      <c r="C5" s="23"/>
      <c r="D5" s="336" t="s">
        <v>126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1:27" ht="25.5" customHeight="1">
      <c r="A6" s="23"/>
      <c r="B6" s="94"/>
      <c r="C6" s="23"/>
      <c r="D6" s="424" t="s">
        <v>284</v>
      </c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1:27" s="274" customFormat="1" ht="17.25" customHeight="1">
      <c r="A7" s="337"/>
      <c r="B7" s="337"/>
      <c r="C7" s="337"/>
      <c r="D7" s="424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</row>
    <row r="8" spans="1:27" ht="42.75" customHeight="1">
      <c r="A8" s="23"/>
      <c r="B8" s="23"/>
      <c r="C8" s="23"/>
      <c r="D8" s="338" t="s">
        <v>297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1:27" ht="60" customHeight="1">
      <c r="A9" s="23"/>
      <c r="B9" s="23"/>
      <c r="C9" s="23"/>
      <c r="D9" s="339" t="s">
        <v>148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1:27" ht="28.5" customHeight="1">
      <c r="A10" s="23"/>
      <c r="B10" s="23"/>
      <c r="C10" s="23"/>
      <c r="D10" s="340" t="s">
        <v>326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1:27" ht="30" customHeight="1">
      <c r="A11" s="23"/>
      <c r="B11" s="23"/>
      <c r="C11" s="23"/>
      <c r="D11" s="341">
        <f>'AP &amp; AR Recap'!G12</f>
        <v>-17417760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ht="55.5" customHeight="1">
      <c r="A12" s="23"/>
      <c r="B12" s="275" t="s">
        <v>357</v>
      </c>
      <c r="C12" s="23"/>
      <c r="D12" s="342" t="s">
        <v>292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36.75" customHeight="1">
      <c r="A13" s="23"/>
      <c r="B13" s="23"/>
      <c r="C13" s="23"/>
      <c r="D13" s="343" t="s">
        <v>376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1:27" ht="40.5" customHeight="1">
      <c r="A14" s="23"/>
      <c r="B14" s="23"/>
      <c r="C14" s="23"/>
      <c r="D14" s="344" t="s">
        <v>298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1:27" ht="21.75" customHeight="1">
      <c r="A15" s="23"/>
      <c r="B15" s="23"/>
      <c r="C15" s="23"/>
      <c r="D15" s="358" t="s">
        <v>147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1:27" ht="21.75" customHeight="1">
      <c r="A16" s="23"/>
      <c r="B16" s="23"/>
      <c r="C16" s="23"/>
      <c r="D16" s="359" t="s">
        <v>60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1:27" ht="17.25" customHeight="1">
      <c r="A17" s="23"/>
      <c r="B17" s="23"/>
      <c r="C17" s="23"/>
      <c r="D17" s="358" t="s">
        <v>130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1:27" ht="21.95" customHeight="1">
      <c r="A18" s="23"/>
      <c r="B18" s="23"/>
      <c r="C18" s="23"/>
      <c r="D18" s="358" t="s">
        <v>108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1:27" ht="19.5" customHeight="1">
      <c r="A19" s="23"/>
      <c r="B19" s="23"/>
      <c r="C19" s="23"/>
      <c r="D19" s="345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1:27" ht="33.75" customHeight="1">
      <c r="A20" s="23"/>
      <c r="B20" s="23"/>
      <c r="C20" s="23"/>
      <c r="D20" s="344" t="s">
        <v>377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1:27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1:27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1:27" ht="15.75">
      <c r="A23" s="23"/>
      <c r="B23" s="23"/>
      <c r="C23" s="23"/>
      <c r="D23" s="342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1:27" ht="15.75">
      <c r="A24" s="23"/>
      <c r="B24" s="23"/>
      <c r="C24" s="23"/>
      <c r="D24" s="3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1:27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</sheetData>
  <sheetProtection password="F1C7" sheet="1" objects="1" scenarios="1" selectLockedCells="1"/>
  <mergeCells count="1">
    <mergeCell ref="D6:D7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5"/>
  <sheetViews>
    <sheetView showGridLines="0" showRowColHeaders="0" workbookViewId="0"/>
  </sheetViews>
  <sheetFormatPr defaultRowHeight="15"/>
  <cols>
    <col min="1" max="1" width="2.5703125" customWidth="1"/>
    <col min="5" max="5" width="48.7109375" customWidth="1"/>
    <col min="6" max="6" width="1" customWidth="1"/>
    <col min="7" max="7" width="9.7109375" customWidth="1"/>
    <col min="8" max="8" width="2.28515625" customWidth="1"/>
    <col min="9" max="9" width="10.5703125" customWidth="1"/>
    <col min="10" max="10" width="6.140625" customWidth="1"/>
    <col min="11" max="11" width="16.85546875" customWidth="1"/>
    <col min="12" max="12" width="6.140625" customWidth="1"/>
    <col min="13" max="13" width="0.7109375" customWidth="1"/>
    <col min="14" max="14" width="6.140625" customWidth="1"/>
    <col min="17" max="17" width="38.7109375" customWidth="1"/>
    <col min="18" max="18" width="2.140625" customWidth="1"/>
    <col min="20" max="20" width="2.140625" customWidth="1"/>
  </cols>
  <sheetData>
    <row r="1" spans="1:26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4"/>
      <c r="O1" s="24"/>
      <c r="P1" s="24"/>
      <c r="Q1" s="24"/>
      <c r="R1" s="3"/>
      <c r="S1" s="3"/>
      <c r="T1" s="3"/>
      <c r="U1" s="3"/>
      <c r="V1" s="3"/>
      <c r="W1" s="3"/>
      <c r="X1" s="3"/>
      <c r="Y1" s="3"/>
      <c r="Z1" s="3"/>
    </row>
    <row r="2" spans="1:26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4"/>
      <c r="O2" s="24"/>
      <c r="P2" s="24"/>
      <c r="Q2" s="24"/>
      <c r="R2" s="3"/>
      <c r="S2" s="3"/>
      <c r="T2" s="3"/>
      <c r="U2" s="3"/>
      <c r="V2" s="3"/>
      <c r="W2" s="3"/>
      <c r="X2" s="3"/>
      <c r="Y2" s="3"/>
      <c r="Z2" s="3"/>
    </row>
    <row r="3" spans="1:26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4"/>
      <c r="O3" s="24"/>
      <c r="P3" s="24"/>
      <c r="Q3" s="24"/>
      <c r="R3" s="3"/>
      <c r="S3" s="3"/>
      <c r="T3" s="3"/>
      <c r="U3" s="3"/>
      <c r="V3" s="3"/>
      <c r="W3" s="3"/>
      <c r="X3" s="3"/>
      <c r="Y3" s="3"/>
      <c r="Z3" s="3"/>
    </row>
    <row r="4" spans="1:26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4"/>
      <c r="O4" s="24"/>
      <c r="P4" s="24"/>
      <c r="Q4" s="24"/>
      <c r="R4" s="3"/>
      <c r="S4" s="3"/>
      <c r="T4" s="3"/>
      <c r="U4" s="3"/>
      <c r="V4" s="3"/>
      <c r="W4" s="3"/>
      <c r="X4" s="3"/>
      <c r="Y4" s="3"/>
      <c r="Z4" s="3"/>
    </row>
    <row r="5" spans="1:26" ht="33.75" customHeight="1">
      <c r="A5" s="23"/>
      <c r="B5" s="23"/>
      <c r="C5" s="94" t="s">
        <v>355</v>
      </c>
      <c r="D5" s="304"/>
      <c r="E5" s="304"/>
      <c r="F5" s="23"/>
      <c r="G5" s="23"/>
      <c r="H5" s="23"/>
      <c r="I5" s="23"/>
      <c r="J5" s="23"/>
      <c r="K5" s="23"/>
      <c r="L5" s="23"/>
      <c r="M5" s="23"/>
      <c r="N5" s="24"/>
      <c r="O5" s="24"/>
      <c r="P5" s="24"/>
      <c r="Q5" s="24"/>
      <c r="R5" s="3"/>
      <c r="S5" s="3"/>
      <c r="T5" s="3"/>
      <c r="U5" s="3"/>
      <c r="V5" s="3"/>
      <c r="W5" s="3"/>
      <c r="X5" s="3"/>
      <c r="Y5" s="3"/>
      <c r="Z5" s="3"/>
    </row>
    <row r="6" spans="1:26" ht="36" customHeight="1">
      <c r="A6" s="23"/>
      <c r="B6" s="23"/>
      <c r="C6" s="23"/>
      <c r="D6" s="23"/>
      <c r="E6" s="427" t="s">
        <v>44</v>
      </c>
      <c r="F6" s="427"/>
      <c r="G6" s="427"/>
      <c r="H6" s="427"/>
      <c r="I6" s="427"/>
      <c r="J6" s="427"/>
      <c r="K6" s="23"/>
      <c r="L6" s="23"/>
      <c r="M6" s="23"/>
      <c r="N6" s="24"/>
      <c r="O6" s="24"/>
      <c r="P6" s="24"/>
      <c r="Q6" s="24" t="s">
        <v>133</v>
      </c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>
      <c r="A7" s="23"/>
      <c r="B7" s="23"/>
      <c r="C7" s="23"/>
      <c r="D7" s="23"/>
      <c r="E7" s="392"/>
      <c r="F7" s="392"/>
      <c r="G7" s="392"/>
      <c r="H7" s="392"/>
      <c r="I7" s="392"/>
      <c r="J7" s="392"/>
      <c r="K7" s="23"/>
      <c r="L7" s="23"/>
      <c r="M7" s="23"/>
      <c r="N7" s="24"/>
      <c r="O7" s="24"/>
      <c r="P7" s="24"/>
      <c r="Q7" s="24"/>
      <c r="R7" s="3"/>
      <c r="S7" s="3"/>
      <c r="T7" s="3"/>
      <c r="U7" s="3"/>
      <c r="V7" s="3"/>
      <c r="W7" s="3"/>
      <c r="X7" s="3"/>
      <c r="Y7" s="3"/>
      <c r="Z7" s="3"/>
    </row>
    <row r="8" spans="1:26" ht="17.25" customHeight="1">
      <c r="A8" s="23"/>
      <c r="B8" s="23"/>
      <c r="C8" s="25" t="s">
        <v>313</v>
      </c>
      <c r="D8" s="23"/>
      <c r="E8" s="23"/>
      <c r="F8" s="428" t="s">
        <v>0</v>
      </c>
      <c r="G8" s="428"/>
      <c r="H8" s="428"/>
      <c r="I8" s="428"/>
      <c r="J8" s="23"/>
      <c r="K8" s="26" t="s">
        <v>46</v>
      </c>
      <c r="L8" s="23"/>
      <c r="M8" s="23"/>
      <c r="N8" s="24"/>
      <c r="O8" s="27"/>
      <c r="P8" s="24"/>
      <c r="Q8" s="24"/>
      <c r="R8" s="429"/>
      <c r="S8" s="429"/>
      <c r="T8" s="429"/>
      <c r="U8" s="429"/>
      <c r="V8" s="3"/>
      <c r="W8" s="10"/>
      <c r="X8" s="3"/>
      <c r="Y8" s="3"/>
      <c r="Z8" s="3"/>
    </row>
    <row r="9" spans="1:26" ht="13.5" customHeight="1">
      <c r="A9" s="23"/>
      <c r="B9" s="23"/>
      <c r="C9" s="23"/>
      <c r="D9" s="23"/>
      <c r="E9" s="23"/>
      <c r="F9" s="23"/>
      <c r="G9" s="393" t="s">
        <v>1</v>
      </c>
      <c r="H9" s="393"/>
      <c r="I9" s="393" t="s">
        <v>2</v>
      </c>
      <c r="J9" s="23"/>
      <c r="K9" s="26" t="s">
        <v>3</v>
      </c>
      <c r="L9" s="23"/>
      <c r="M9" s="23"/>
      <c r="N9" s="24"/>
      <c r="O9" s="24"/>
      <c r="P9" s="24"/>
      <c r="Q9" s="24"/>
      <c r="R9" s="3"/>
      <c r="S9" s="11"/>
      <c r="T9" s="11"/>
      <c r="U9" s="11"/>
      <c r="V9" s="3"/>
      <c r="W9" s="10"/>
      <c r="X9" s="3"/>
      <c r="Y9" s="3"/>
      <c r="Z9" s="3"/>
    </row>
    <row r="10" spans="1:26" ht="15.75" thickBot="1">
      <c r="A10" s="23"/>
      <c r="B10" s="23"/>
      <c r="C10" s="28" t="s">
        <v>61</v>
      </c>
      <c r="D10" s="23"/>
      <c r="E10" s="23"/>
      <c r="F10" s="23"/>
      <c r="G10" s="23"/>
      <c r="H10" s="23"/>
      <c r="I10" s="23"/>
      <c r="J10" s="23"/>
      <c r="K10" s="29" t="s">
        <v>45</v>
      </c>
      <c r="L10" s="23"/>
      <c r="M10" s="23"/>
      <c r="N10" s="24"/>
      <c r="O10" s="30"/>
      <c r="P10" s="24"/>
      <c r="Q10" s="24"/>
      <c r="R10" s="3"/>
      <c r="S10" s="3"/>
      <c r="T10" s="3"/>
      <c r="U10" s="3"/>
      <c r="V10" s="3"/>
      <c r="W10" s="3"/>
      <c r="X10" s="3"/>
      <c r="Y10" s="3"/>
      <c r="Z10" s="3"/>
    </row>
    <row r="11" spans="1:26" ht="18.95" customHeight="1" thickTop="1" thickBot="1">
      <c r="A11" s="23"/>
      <c r="B11" s="23"/>
      <c r="C11" s="23"/>
      <c r="D11" s="23"/>
      <c r="E11" s="31" t="s">
        <v>4</v>
      </c>
      <c r="F11" s="32"/>
      <c r="G11" s="33">
        <v>0.2</v>
      </c>
      <c r="H11" s="33"/>
      <c r="I11" s="33">
        <v>0.5</v>
      </c>
      <c r="J11" s="34" t="s">
        <v>5</v>
      </c>
      <c r="K11" s="402"/>
      <c r="L11" s="23"/>
      <c r="M11" s="23"/>
      <c r="N11" s="24"/>
      <c r="O11" s="24"/>
      <c r="P11" s="24"/>
      <c r="Q11" s="35"/>
      <c r="R11" s="9"/>
      <c r="S11" s="4"/>
      <c r="T11" s="4"/>
      <c r="U11" s="4"/>
      <c r="V11" s="5"/>
      <c r="W11" s="2"/>
      <c r="X11" s="3"/>
      <c r="Y11" s="3"/>
      <c r="Z11" s="3"/>
    </row>
    <row r="12" spans="1:26" ht="18.95" customHeight="1" thickTop="1" thickBot="1">
      <c r="A12" s="23"/>
      <c r="B12" s="23"/>
      <c r="C12" s="23"/>
      <c r="D12" s="23"/>
      <c r="E12" s="31" t="s">
        <v>6</v>
      </c>
      <c r="F12" s="32"/>
      <c r="G12" s="33">
        <v>0.2</v>
      </c>
      <c r="H12" s="33"/>
      <c r="I12" s="33">
        <v>0.5</v>
      </c>
      <c r="J12" s="34" t="s">
        <v>5</v>
      </c>
      <c r="K12" s="402">
        <v>0.2</v>
      </c>
      <c r="L12" s="23"/>
      <c r="M12" s="23"/>
      <c r="N12" s="24"/>
      <c r="O12" s="24"/>
      <c r="P12" s="24"/>
      <c r="Q12" s="35"/>
      <c r="R12" s="9"/>
      <c r="S12" s="4"/>
      <c r="T12" s="4"/>
      <c r="U12" s="4"/>
      <c r="V12" s="5"/>
      <c r="W12" s="2"/>
      <c r="X12" s="3"/>
      <c r="Y12" s="3"/>
      <c r="Z12" s="3"/>
    </row>
    <row r="13" spans="1:26" ht="18.95" customHeight="1" thickTop="1" thickBot="1">
      <c r="A13" s="23"/>
      <c r="B13" s="23"/>
      <c r="C13" s="23"/>
      <c r="D13" s="23"/>
      <c r="E13" s="31" t="s">
        <v>7</v>
      </c>
      <c r="F13" s="32"/>
      <c r="G13" s="33">
        <v>0.1</v>
      </c>
      <c r="H13" s="33"/>
      <c r="I13" s="33">
        <v>0.25</v>
      </c>
      <c r="J13" s="34" t="s">
        <v>5</v>
      </c>
      <c r="K13" s="402">
        <v>0.1</v>
      </c>
      <c r="L13" s="23"/>
      <c r="M13" s="23"/>
      <c r="N13" s="24"/>
      <c r="O13" s="24"/>
      <c r="P13" s="24"/>
      <c r="Q13" s="35"/>
      <c r="R13" s="3"/>
      <c r="S13" s="12"/>
      <c r="T13" s="4"/>
      <c r="U13" s="13"/>
      <c r="V13" s="5"/>
      <c r="W13" s="2"/>
      <c r="X13" s="3"/>
      <c r="Y13" s="3"/>
      <c r="Z13" s="3"/>
    </row>
    <row r="14" spans="1:26" ht="18.95" customHeight="1" thickTop="1" thickBot="1">
      <c r="A14" s="23"/>
      <c r="B14" s="23"/>
      <c r="C14" s="23"/>
      <c r="D14" s="23"/>
      <c r="E14" s="31" t="s">
        <v>8</v>
      </c>
      <c r="F14" s="32"/>
      <c r="G14" s="33">
        <v>0.25</v>
      </c>
      <c r="H14" s="33"/>
      <c r="I14" s="33">
        <v>1</v>
      </c>
      <c r="J14" s="34" t="s">
        <v>5</v>
      </c>
      <c r="K14" s="402">
        <v>0.25</v>
      </c>
      <c r="L14" s="23"/>
      <c r="M14" s="23"/>
      <c r="N14" s="24"/>
      <c r="O14" s="24"/>
      <c r="P14" s="24"/>
      <c r="Q14" s="35"/>
      <c r="R14" s="9"/>
      <c r="S14" s="4"/>
      <c r="T14" s="4"/>
      <c r="U14" s="4"/>
      <c r="V14" s="5"/>
      <c r="W14" s="2"/>
      <c r="X14" s="3"/>
      <c r="Y14" s="3"/>
      <c r="Z14" s="3"/>
    </row>
    <row r="15" spans="1:26" ht="18.95" customHeight="1" thickTop="1" thickBot="1">
      <c r="A15" s="23"/>
      <c r="B15" s="23"/>
      <c r="C15" s="23"/>
      <c r="D15" s="23"/>
      <c r="E15" s="31" t="s">
        <v>9</v>
      </c>
      <c r="F15" s="32"/>
      <c r="G15" s="33">
        <v>0.05</v>
      </c>
      <c r="H15" s="33"/>
      <c r="I15" s="33">
        <v>0.15</v>
      </c>
      <c r="J15" s="34" t="s">
        <v>5</v>
      </c>
      <c r="K15" s="402">
        <v>0.05</v>
      </c>
      <c r="L15" s="23"/>
      <c r="M15" s="23"/>
      <c r="N15" s="24"/>
      <c r="O15" s="24"/>
      <c r="P15" s="24"/>
      <c r="Q15" s="35"/>
      <c r="R15" s="9"/>
      <c r="S15" s="4"/>
      <c r="T15" s="4"/>
      <c r="U15" s="4"/>
      <c r="V15" s="5"/>
      <c r="W15" s="2"/>
      <c r="X15" s="3"/>
      <c r="Y15" s="3"/>
      <c r="Z15" s="3"/>
    </row>
    <row r="16" spans="1:26" ht="24.95" customHeight="1" thickTop="1" thickBot="1">
      <c r="A16" s="23"/>
      <c r="B16" s="23"/>
      <c r="C16" s="36" t="s">
        <v>10</v>
      </c>
      <c r="D16" s="23"/>
      <c r="E16" s="37"/>
      <c r="F16" s="38"/>
      <c r="G16" s="39"/>
      <c r="H16" s="39"/>
      <c r="I16" s="39"/>
      <c r="J16" s="23"/>
      <c r="K16" s="40"/>
      <c r="L16" s="23"/>
      <c r="M16" s="23"/>
      <c r="N16" s="24"/>
      <c r="O16" s="24"/>
      <c r="P16" s="24"/>
      <c r="Q16" s="35"/>
      <c r="R16" s="8"/>
      <c r="S16" s="12"/>
      <c r="T16" s="4"/>
      <c r="U16" s="13"/>
      <c r="V16" s="5"/>
      <c r="W16" s="2"/>
      <c r="X16" s="3"/>
      <c r="Y16" s="3"/>
      <c r="Z16" s="3"/>
    </row>
    <row r="17" spans="1:26" ht="18.95" customHeight="1" thickTop="1" thickBot="1">
      <c r="A17" s="23"/>
      <c r="B17" s="41"/>
      <c r="C17" s="41"/>
      <c r="D17" s="41"/>
      <c r="E17" s="31" t="s">
        <v>288</v>
      </c>
      <c r="F17" s="31"/>
      <c r="G17" s="33">
        <v>0.8</v>
      </c>
      <c r="H17" s="33"/>
      <c r="I17" s="33">
        <v>2</v>
      </c>
      <c r="J17" s="34" t="s">
        <v>5</v>
      </c>
      <c r="K17" s="402"/>
      <c r="L17" s="23"/>
      <c r="M17" s="23"/>
      <c r="N17" s="24"/>
      <c r="O17" s="24"/>
      <c r="P17" s="24"/>
      <c r="Q17" s="35"/>
      <c r="R17" s="8"/>
      <c r="S17" s="12"/>
      <c r="T17" s="4"/>
      <c r="U17" s="13"/>
      <c r="V17" s="5"/>
      <c r="W17" s="2"/>
      <c r="X17" s="3"/>
      <c r="Y17" s="3"/>
      <c r="Z17" s="3"/>
    </row>
    <row r="18" spans="1:26" ht="18.95" customHeight="1" thickTop="1" thickBot="1">
      <c r="A18" s="23"/>
      <c r="B18" s="41"/>
      <c r="C18" s="41"/>
      <c r="D18" s="41"/>
      <c r="E18" s="31" t="s">
        <v>50</v>
      </c>
      <c r="F18" s="31"/>
      <c r="G18" s="33">
        <v>1.5</v>
      </c>
      <c r="H18" s="33"/>
      <c r="I18" s="33">
        <v>3</v>
      </c>
      <c r="J18" s="34" t="s">
        <v>5</v>
      </c>
      <c r="K18" s="402"/>
      <c r="L18" s="23"/>
      <c r="M18" s="23"/>
      <c r="N18" s="24"/>
      <c r="O18" s="24"/>
      <c r="P18" s="24"/>
      <c r="Q18" s="30"/>
      <c r="R18" s="3"/>
      <c r="S18" s="14"/>
      <c r="T18" s="14"/>
      <c r="U18" s="14"/>
      <c r="V18" s="11"/>
      <c r="W18" s="14"/>
      <c r="X18" s="3"/>
      <c r="Y18" s="3"/>
      <c r="Z18" s="3"/>
    </row>
    <row r="19" spans="1:26" ht="18.95" customHeight="1" thickTop="1" thickBot="1">
      <c r="A19" s="23"/>
      <c r="B19" s="41"/>
      <c r="C19" s="41"/>
      <c r="D19" s="41"/>
      <c r="E19" s="42" t="s">
        <v>150</v>
      </c>
      <c r="F19" s="31"/>
      <c r="G19" s="33">
        <v>0.3</v>
      </c>
      <c r="H19" s="33"/>
      <c r="I19" s="33">
        <v>1</v>
      </c>
      <c r="J19" s="34" t="s">
        <v>5</v>
      </c>
      <c r="K19" s="402"/>
      <c r="L19" s="23"/>
      <c r="M19" s="23"/>
      <c r="N19" s="24"/>
      <c r="O19" s="24"/>
      <c r="P19" s="24"/>
      <c r="Q19" s="30"/>
      <c r="R19" s="3"/>
      <c r="S19" s="14"/>
      <c r="T19" s="14"/>
      <c r="U19" s="14"/>
      <c r="V19" s="153"/>
      <c r="W19" s="14"/>
      <c r="X19" s="3"/>
      <c r="Y19" s="3"/>
      <c r="Z19" s="3"/>
    </row>
    <row r="20" spans="1:26" ht="18.95" customHeight="1" thickTop="1" thickBot="1">
      <c r="A20" s="23"/>
      <c r="B20" s="41"/>
      <c r="C20" s="41"/>
      <c r="D20" s="41"/>
      <c r="E20" s="42" t="s">
        <v>149</v>
      </c>
      <c r="F20" s="31"/>
      <c r="G20" s="33">
        <v>0.5</v>
      </c>
      <c r="H20" s="33"/>
      <c r="I20" s="33">
        <v>1.5</v>
      </c>
      <c r="J20" s="34" t="s">
        <v>5</v>
      </c>
      <c r="K20" s="402">
        <v>0.5</v>
      </c>
      <c r="L20" s="23"/>
      <c r="M20" s="23"/>
      <c r="N20" s="24"/>
      <c r="O20" s="43"/>
      <c r="P20" s="24"/>
      <c r="Q20" s="24"/>
      <c r="R20" s="16"/>
      <c r="S20" s="16"/>
      <c r="T20" s="16"/>
      <c r="U20" s="16"/>
      <c r="V20" s="3"/>
      <c r="W20" s="10"/>
      <c r="X20" s="3"/>
      <c r="Y20" s="3"/>
      <c r="Z20" s="3"/>
    </row>
    <row r="21" spans="1:26" ht="18.95" customHeight="1" thickTop="1" thickBot="1">
      <c r="A21" s="23"/>
      <c r="B21" s="41"/>
      <c r="C21" s="41"/>
      <c r="D21" s="41"/>
      <c r="E21" s="31" t="s">
        <v>11</v>
      </c>
      <c r="F21" s="31"/>
      <c r="G21" s="33">
        <v>0.1</v>
      </c>
      <c r="H21" s="33"/>
      <c r="I21" s="33">
        <v>0.3</v>
      </c>
      <c r="J21" s="34" t="s">
        <v>5</v>
      </c>
      <c r="K21" s="402">
        <v>0.1</v>
      </c>
      <c r="L21" s="23"/>
      <c r="M21" s="23"/>
      <c r="N21" s="24"/>
      <c r="O21" s="24"/>
      <c r="P21" s="24"/>
      <c r="Q21" s="24"/>
      <c r="R21" s="3"/>
      <c r="S21" s="11"/>
      <c r="T21" s="11"/>
      <c r="U21" s="11"/>
      <c r="V21" s="3"/>
      <c r="W21" s="10"/>
      <c r="X21" s="3"/>
      <c r="Y21" s="3"/>
      <c r="Z21" s="3"/>
    </row>
    <row r="22" spans="1:26" ht="18.95" customHeight="1" thickTop="1" thickBot="1">
      <c r="A22" s="23"/>
      <c r="B22" s="41"/>
      <c r="C22" s="41"/>
      <c r="D22" s="41"/>
      <c r="E22" s="31" t="s">
        <v>12</v>
      </c>
      <c r="F22" s="31"/>
      <c r="G22" s="33">
        <v>0.25</v>
      </c>
      <c r="H22" s="33"/>
      <c r="I22" s="33">
        <v>0.25</v>
      </c>
      <c r="J22" s="34" t="s">
        <v>5</v>
      </c>
      <c r="K22" s="402">
        <v>0.25</v>
      </c>
      <c r="L22" s="23"/>
      <c r="M22" s="23"/>
      <c r="N22" s="24"/>
      <c r="O22" s="30"/>
      <c r="P22" s="24"/>
      <c r="Q22" s="24"/>
      <c r="R22" s="3"/>
      <c r="S22" s="3"/>
      <c r="T22" s="3"/>
      <c r="U22" s="3"/>
      <c r="V22" s="3"/>
      <c r="W22" s="3"/>
      <c r="X22" s="3"/>
      <c r="Y22" s="3"/>
      <c r="Z22" s="3"/>
    </row>
    <row r="23" spans="1:26" ht="18.95" customHeight="1" thickTop="1" thickBot="1">
      <c r="A23" s="23"/>
      <c r="B23" s="41"/>
      <c r="C23" s="41"/>
      <c r="D23" s="41"/>
      <c r="E23" s="31" t="s">
        <v>13</v>
      </c>
      <c r="F23" s="31"/>
      <c r="G23" s="33">
        <v>0.1</v>
      </c>
      <c r="H23" s="33"/>
      <c r="I23" s="33">
        <v>0.3</v>
      </c>
      <c r="J23" s="34" t="s">
        <v>5</v>
      </c>
      <c r="K23" s="402"/>
      <c r="L23" s="23"/>
      <c r="M23" s="23"/>
      <c r="N23" s="24"/>
      <c r="O23" s="24"/>
      <c r="P23" s="24"/>
      <c r="Q23" s="24"/>
      <c r="R23" s="9"/>
      <c r="S23" s="4"/>
      <c r="T23" s="4"/>
      <c r="U23" s="4"/>
      <c r="V23" s="5"/>
      <c r="W23" s="2"/>
      <c r="X23" s="3"/>
      <c r="Y23" s="3"/>
      <c r="Z23" s="3"/>
    </row>
    <row r="24" spans="1:26" ht="18.95" customHeight="1" thickTop="1" thickBot="1">
      <c r="A24" s="23"/>
      <c r="B24" s="41"/>
      <c r="C24" s="41"/>
      <c r="D24" s="41"/>
      <c r="E24" s="31" t="s">
        <v>14</v>
      </c>
      <c r="F24" s="31"/>
      <c r="G24" s="33">
        <v>0.05</v>
      </c>
      <c r="H24" s="33"/>
      <c r="I24" s="33">
        <v>0.15</v>
      </c>
      <c r="J24" s="34" t="s">
        <v>5</v>
      </c>
      <c r="K24" s="402"/>
      <c r="L24" s="23"/>
      <c r="M24" s="23"/>
      <c r="N24" s="24"/>
      <c r="O24" s="24"/>
      <c r="P24" s="24"/>
      <c r="Q24" s="24"/>
      <c r="R24" s="9"/>
      <c r="S24" s="4"/>
      <c r="T24" s="4"/>
      <c r="U24" s="4"/>
      <c r="V24" s="5"/>
      <c r="W24" s="2"/>
      <c r="X24" s="3"/>
      <c r="Y24" s="3"/>
      <c r="Z24" s="3"/>
    </row>
    <row r="25" spans="1:26" ht="18.95" customHeight="1" thickTop="1" thickBot="1">
      <c r="A25" s="23"/>
      <c r="B25" s="41"/>
      <c r="C25" s="41"/>
      <c r="D25" s="41"/>
      <c r="E25" s="31" t="s">
        <v>15</v>
      </c>
      <c r="F25" s="31"/>
      <c r="G25" s="33">
        <v>0.25</v>
      </c>
      <c r="H25" s="33"/>
      <c r="I25" s="33">
        <v>1</v>
      </c>
      <c r="J25" s="34" t="s">
        <v>5</v>
      </c>
      <c r="K25" s="402"/>
      <c r="L25" s="23"/>
      <c r="M25" s="23"/>
      <c r="N25" s="24"/>
      <c r="O25" s="24"/>
      <c r="P25" s="24"/>
      <c r="Q25" s="24"/>
      <c r="R25" s="9"/>
      <c r="S25" s="4"/>
      <c r="T25" s="4"/>
      <c r="U25" s="4"/>
      <c r="V25" s="5"/>
      <c r="W25" s="2"/>
      <c r="X25" s="3"/>
      <c r="Y25" s="3"/>
      <c r="Z25" s="3"/>
    </row>
    <row r="26" spans="1:26" ht="18.95" customHeight="1" thickTop="1" thickBot="1">
      <c r="A26" s="23"/>
      <c r="B26" s="41"/>
      <c r="C26" s="41"/>
      <c r="D26" s="41"/>
      <c r="E26" s="31" t="s">
        <v>17</v>
      </c>
      <c r="F26" s="31"/>
      <c r="G26" s="33">
        <v>0.2</v>
      </c>
      <c r="H26" s="33"/>
      <c r="I26" s="33">
        <v>0.4</v>
      </c>
      <c r="J26" s="34" t="s">
        <v>5</v>
      </c>
      <c r="K26" s="402">
        <v>0.2</v>
      </c>
      <c r="L26" s="23"/>
      <c r="M26" s="23"/>
      <c r="N26" s="24"/>
      <c r="O26" s="24"/>
      <c r="P26" s="24"/>
      <c r="Q26" s="24"/>
      <c r="R26" s="9"/>
      <c r="S26" s="4"/>
      <c r="T26" s="4"/>
      <c r="U26" s="4"/>
      <c r="V26" s="5"/>
      <c r="W26" s="2"/>
      <c r="X26" s="3"/>
      <c r="Y26" s="3"/>
      <c r="Z26" s="3"/>
    </row>
    <row r="27" spans="1:26" ht="18.95" customHeight="1" thickTop="1" thickBot="1">
      <c r="A27" s="23"/>
      <c r="B27" s="41"/>
      <c r="C27" s="41"/>
      <c r="D27" s="41"/>
      <c r="E27" s="44" t="s">
        <v>16</v>
      </c>
      <c r="F27" s="31"/>
      <c r="G27" s="33"/>
      <c r="H27" s="33"/>
      <c r="I27" s="33"/>
      <c r="J27" s="45"/>
      <c r="K27" s="88"/>
      <c r="L27" s="24"/>
      <c r="M27" s="23"/>
      <c r="N27" s="24"/>
      <c r="O27" s="24"/>
      <c r="P27" s="24"/>
      <c r="Q27" s="24"/>
      <c r="R27" s="9"/>
      <c r="S27" s="4"/>
      <c r="T27" s="4"/>
      <c r="U27" s="4"/>
      <c r="V27" s="5"/>
      <c r="W27" s="2"/>
      <c r="X27" s="3"/>
      <c r="Y27" s="3"/>
      <c r="Z27" s="3"/>
    </row>
    <row r="28" spans="1:26" ht="18.95" customHeight="1" thickTop="1" thickBot="1">
      <c r="A28" s="23"/>
      <c r="B28" s="41"/>
      <c r="C28" s="41"/>
      <c r="D28" s="41"/>
      <c r="E28" s="31" t="s">
        <v>62</v>
      </c>
      <c r="F28" s="31"/>
      <c r="G28" s="33">
        <v>1.5</v>
      </c>
      <c r="H28" s="33"/>
      <c r="I28" s="33">
        <v>4.5</v>
      </c>
      <c r="J28" s="34" t="s">
        <v>5</v>
      </c>
      <c r="K28" s="410"/>
      <c r="L28" s="23"/>
      <c r="M28" s="23"/>
      <c r="N28" s="24"/>
      <c r="O28" s="24"/>
      <c r="P28" s="24"/>
      <c r="Q28" s="24"/>
      <c r="R28" s="8"/>
      <c r="S28" s="4"/>
      <c r="T28" s="4"/>
      <c r="U28" s="4"/>
      <c r="V28" s="5"/>
      <c r="W28" s="2"/>
      <c r="X28" s="3"/>
      <c r="Y28" s="3"/>
      <c r="Z28" s="3"/>
    </row>
    <row r="29" spans="1:26" ht="18.95" customHeight="1" thickTop="1" thickBot="1">
      <c r="A29" s="23"/>
      <c r="B29" s="41"/>
      <c r="C29" s="41"/>
      <c r="D29" s="41"/>
      <c r="E29" s="31" t="s">
        <v>63</v>
      </c>
      <c r="F29" s="31"/>
      <c r="G29" s="33">
        <v>1</v>
      </c>
      <c r="H29" s="33"/>
      <c r="I29" s="33">
        <v>2</v>
      </c>
      <c r="J29" s="34" t="s">
        <v>5</v>
      </c>
      <c r="K29" s="402"/>
      <c r="L29" s="23"/>
      <c r="M29" s="23"/>
      <c r="N29" s="24"/>
      <c r="O29" s="24"/>
      <c r="P29" s="24"/>
      <c r="Q29" s="24"/>
      <c r="R29" s="8"/>
      <c r="S29" s="4"/>
      <c r="T29" s="4"/>
      <c r="U29" s="4"/>
      <c r="V29" s="5"/>
      <c r="W29" s="2"/>
      <c r="X29" s="3"/>
      <c r="Y29" s="3"/>
      <c r="Z29" s="3"/>
    </row>
    <row r="30" spans="1:26" ht="24.95" customHeight="1" thickTop="1">
      <c r="A30" s="23"/>
      <c r="B30" s="41"/>
      <c r="C30" s="47" t="s">
        <v>18</v>
      </c>
      <c r="D30" s="48"/>
      <c r="E30" s="49"/>
      <c r="F30" s="50"/>
      <c r="G30" s="51"/>
      <c r="H30" s="51"/>
      <c r="I30" s="51"/>
      <c r="J30" s="41"/>
      <c r="K30" s="86"/>
      <c r="L30" s="23"/>
      <c r="M30" s="23"/>
      <c r="N30" s="24"/>
      <c r="O30" s="24"/>
      <c r="P30" s="24"/>
      <c r="Q30" s="24"/>
      <c r="R30" s="3"/>
      <c r="S30" s="4"/>
      <c r="T30" s="14"/>
      <c r="U30" s="4"/>
      <c r="V30" s="5"/>
      <c r="W30" s="2"/>
      <c r="X30" s="3"/>
      <c r="Y30" s="3"/>
      <c r="Z30" s="3"/>
    </row>
    <row r="31" spans="1:26" ht="18.95" customHeight="1" thickBot="1">
      <c r="A31" s="23"/>
      <c r="B31" s="41"/>
      <c r="C31" s="41"/>
      <c r="D31" s="41"/>
      <c r="E31" s="44" t="s">
        <v>128</v>
      </c>
      <c r="F31" s="31"/>
      <c r="G31" s="23"/>
      <c r="H31" s="23"/>
      <c r="I31" s="23"/>
      <c r="J31" s="23"/>
      <c r="K31" s="88"/>
      <c r="L31" s="41"/>
      <c r="M31" s="41"/>
      <c r="N31" s="53"/>
      <c r="O31" s="30"/>
      <c r="P31" s="24"/>
      <c r="Q31" s="24"/>
      <c r="R31" s="429"/>
      <c r="S31" s="429"/>
      <c r="T31" s="429"/>
      <c r="U31" s="429"/>
      <c r="V31" s="5"/>
      <c r="W31" s="2"/>
      <c r="X31" s="3"/>
      <c r="Y31" s="3"/>
      <c r="Z31" s="3"/>
    </row>
    <row r="32" spans="1:26" ht="18.95" customHeight="1" thickTop="1" thickBot="1">
      <c r="A32" s="23"/>
      <c r="B32" s="41"/>
      <c r="C32" s="41"/>
      <c r="D32" s="41"/>
      <c r="E32" s="31" t="s">
        <v>20</v>
      </c>
      <c r="F32" s="31"/>
      <c r="G32" s="33">
        <v>0.43</v>
      </c>
      <c r="H32" s="33"/>
      <c r="I32" s="33">
        <v>0.86</v>
      </c>
      <c r="J32" s="34" t="s">
        <v>5</v>
      </c>
      <c r="K32" s="402">
        <v>0.43</v>
      </c>
      <c r="L32" s="41"/>
      <c r="M32" s="41"/>
      <c r="N32" s="53"/>
      <c r="O32" s="24"/>
      <c r="P32" s="24"/>
      <c r="Q32" s="53"/>
      <c r="R32" s="7"/>
      <c r="S32" s="4"/>
      <c r="T32" s="6"/>
      <c r="U32" s="4"/>
      <c r="V32" s="5"/>
      <c r="W32" s="2"/>
      <c r="X32" s="3"/>
      <c r="Y32" s="3"/>
      <c r="Z32" s="3"/>
    </row>
    <row r="33" spans="1:26" ht="18.95" customHeight="1" thickTop="1" thickBot="1">
      <c r="A33" s="23"/>
      <c r="B33" s="41"/>
      <c r="C33" s="41"/>
      <c r="D33" s="41"/>
      <c r="E33" s="31" t="s">
        <v>64</v>
      </c>
      <c r="F33" s="23"/>
      <c r="G33" s="33">
        <v>1.07</v>
      </c>
      <c r="H33" s="23"/>
      <c r="I33" s="33">
        <v>3.27</v>
      </c>
      <c r="J33" s="34" t="s">
        <v>5</v>
      </c>
      <c r="K33" s="404"/>
      <c r="L33" s="41"/>
      <c r="M33" s="41"/>
      <c r="N33" s="53"/>
      <c r="O33" s="30"/>
      <c r="P33" s="24"/>
      <c r="Q33" s="53"/>
      <c r="R33" s="7"/>
      <c r="S33" s="4"/>
      <c r="T33" s="7"/>
      <c r="U33" s="4"/>
      <c r="V33" s="5"/>
      <c r="W33" s="2"/>
      <c r="X33" s="3"/>
      <c r="Y33" s="3"/>
      <c r="Z33" s="3"/>
    </row>
    <row r="34" spans="1:26" ht="18.95" customHeight="1" thickTop="1" thickBot="1">
      <c r="A34" s="23"/>
      <c r="B34" s="41"/>
      <c r="C34" s="41"/>
      <c r="D34" s="41"/>
      <c r="E34" s="31" t="s">
        <v>21</v>
      </c>
      <c r="F34" s="31"/>
      <c r="G34" s="33">
        <v>0.98</v>
      </c>
      <c r="H34" s="33"/>
      <c r="I34" s="33">
        <v>3.65</v>
      </c>
      <c r="J34" s="34" t="s">
        <v>5</v>
      </c>
      <c r="K34" s="404"/>
      <c r="L34" s="41"/>
      <c r="M34" s="41"/>
      <c r="N34" s="53"/>
      <c r="O34" s="24"/>
      <c r="P34" s="24"/>
      <c r="Q34" s="35"/>
      <c r="R34" s="8"/>
      <c r="S34" s="4"/>
      <c r="T34" s="4"/>
      <c r="U34" s="4"/>
      <c r="V34" s="5"/>
      <c r="W34" s="2"/>
      <c r="X34" s="3"/>
      <c r="Y34" s="3"/>
      <c r="Z34" s="3"/>
    </row>
    <row r="35" spans="1:26" ht="18.95" customHeight="1" thickTop="1" thickBot="1">
      <c r="A35" s="23"/>
      <c r="B35" s="41"/>
      <c r="C35" s="41"/>
      <c r="D35" s="41"/>
      <c r="E35" s="31" t="s">
        <v>65</v>
      </c>
      <c r="F35" s="31"/>
      <c r="G35" s="33">
        <v>4.97</v>
      </c>
      <c r="H35" s="33"/>
      <c r="I35" s="33">
        <v>12.13</v>
      </c>
      <c r="J35" s="34" t="s">
        <v>5</v>
      </c>
      <c r="K35" s="404"/>
      <c r="L35" s="41"/>
      <c r="M35" s="41"/>
      <c r="N35" s="53"/>
      <c r="O35" s="24"/>
      <c r="P35" s="24"/>
      <c r="Q35" s="53"/>
      <c r="R35" s="8"/>
      <c r="S35" s="4"/>
      <c r="T35" s="4"/>
      <c r="U35" s="4"/>
      <c r="V35" s="5"/>
      <c r="W35" s="2"/>
      <c r="X35" s="3"/>
      <c r="Y35" s="3"/>
      <c r="Z35" s="3"/>
    </row>
    <row r="36" spans="1:26" ht="18.95" customHeight="1" thickTop="1" thickBot="1">
      <c r="A36" s="23"/>
      <c r="B36" s="41"/>
      <c r="C36" s="41"/>
      <c r="D36" s="41"/>
      <c r="E36" s="31" t="s">
        <v>315</v>
      </c>
      <c r="F36" s="23"/>
      <c r="G36" s="33">
        <v>0.05</v>
      </c>
      <c r="H36" s="23"/>
      <c r="I36" s="33">
        <v>0.05</v>
      </c>
      <c r="J36" s="34" t="s">
        <v>5</v>
      </c>
      <c r="K36" s="402">
        <v>0.05</v>
      </c>
      <c r="L36" s="23"/>
      <c r="M36" s="23"/>
      <c r="N36" s="24"/>
      <c r="O36" s="30"/>
      <c r="P36" s="24"/>
      <c r="Q36" s="24"/>
      <c r="R36" s="9"/>
      <c r="S36" s="4"/>
      <c r="T36" s="4"/>
      <c r="U36" s="4"/>
      <c r="V36" s="5"/>
      <c r="W36" s="2"/>
      <c r="X36" s="3"/>
      <c r="Y36" s="3"/>
      <c r="Z36" s="3"/>
    </row>
    <row r="37" spans="1:26" ht="18.95" customHeight="1" thickTop="1" thickBot="1">
      <c r="A37" s="23"/>
      <c r="B37" s="23"/>
      <c r="C37" s="23"/>
      <c r="D37" s="23"/>
      <c r="E37" s="31" t="s">
        <v>22</v>
      </c>
      <c r="F37" s="31"/>
      <c r="G37" s="33">
        <v>0.5</v>
      </c>
      <c r="H37" s="33"/>
      <c r="I37" s="33">
        <v>0.75</v>
      </c>
      <c r="J37" s="34" t="s">
        <v>5</v>
      </c>
      <c r="K37" s="404"/>
      <c r="L37" s="41"/>
      <c r="M37" s="41"/>
      <c r="N37" s="53"/>
      <c r="O37" s="24"/>
      <c r="P37" s="24"/>
      <c r="Q37" s="53"/>
      <c r="R37" s="8"/>
      <c r="S37" s="4"/>
      <c r="T37" s="4"/>
      <c r="U37" s="4"/>
      <c r="V37" s="5"/>
      <c r="W37" s="2"/>
      <c r="X37" s="3"/>
      <c r="Y37" s="3"/>
      <c r="Z37" s="3"/>
    </row>
    <row r="38" spans="1:26" ht="18.95" customHeight="1" thickTop="1" thickBot="1">
      <c r="A38" s="23"/>
      <c r="B38" s="41"/>
      <c r="C38" s="41"/>
      <c r="D38" s="41"/>
      <c r="E38" s="31" t="s">
        <v>23</v>
      </c>
      <c r="F38" s="31"/>
      <c r="G38" s="33">
        <v>0.1</v>
      </c>
      <c r="H38" s="33"/>
      <c r="I38" s="33">
        <v>0.5</v>
      </c>
      <c r="J38" s="34" t="s">
        <v>5</v>
      </c>
      <c r="K38" s="402"/>
      <c r="L38" s="41"/>
      <c r="M38" s="41"/>
      <c r="N38" s="53"/>
      <c r="O38" s="24"/>
      <c r="P38" s="24"/>
      <c r="Q38" s="53"/>
      <c r="R38" s="8"/>
      <c r="S38" s="4"/>
      <c r="T38" s="4"/>
      <c r="U38" s="4"/>
      <c r="V38" s="5"/>
      <c r="W38" s="2"/>
      <c r="X38" s="3"/>
      <c r="Y38" s="3"/>
      <c r="Z38" s="3"/>
    </row>
    <row r="39" spans="1:26" ht="18.95" customHeight="1" thickTop="1" thickBot="1">
      <c r="A39" s="23"/>
      <c r="B39" s="41"/>
      <c r="C39" s="41"/>
      <c r="D39" s="41"/>
      <c r="E39" s="31" t="s">
        <v>24</v>
      </c>
      <c r="F39" s="31"/>
      <c r="G39" s="33">
        <v>0.1</v>
      </c>
      <c r="H39" s="33"/>
      <c r="I39" s="33">
        <v>0.5</v>
      </c>
      <c r="J39" s="34" t="s">
        <v>5</v>
      </c>
      <c r="K39" s="402"/>
      <c r="L39" s="41"/>
      <c r="M39" s="41"/>
      <c r="N39" s="53"/>
      <c r="O39" s="24"/>
      <c r="P39" s="24"/>
      <c r="Q39" s="53"/>
      <c r="R39" s="7"/>
      <c r="S39" s="4"/>
      <c r="T39" s="7"/>
      <c r="U39" s="4"/>
      <c r="V39" s="5"/>
      <c r="W39" s="2"/>
      <c r="X39" s="3"/>
      <c r="Y39" s="3"/>
      <c r="Z39" s="3"/>
    </row>
    <row r="40" spans="1:26" ht="18.95" customHeight="1" thickTop="1" thickBot="1">
      <c r="A40" s="23"/>
      <c r="B40" s="41"/>
      <c r="C40" s="41"/>
      <c r="D40" s="41"/>
      <c r="E40" s="31" t="s">
        <v>25</v>
      </c>
      <c r="F40" s="31"/>
      <c r="G40" s="33">
        <v>0.1</v>
      </c>
      <c r="H40" s="33"/>
      <c r="I40" s="33">
        <v>0.5</v>
      </c>
      <c r="J40" s="34" t="s">
        <v>5</v>
      </c>
      <c r="K40" s="402"/>
      <c r="L40" s="41"/>
      <c r="M40" s="41"/>
      <c r="N40" s="53"/>
      <c r="O40" s="24"/>
      <c r="P40" s="24"/>
      <c r="Q40" s="35"/>
      <c r="R40" s="8"/>
      <c r="S40" s="4"/>
      <c r="T40" s="4"/>
      <c r="U40" s="4"/>
      <c r="V40" s="5"/>
      <c r="W40" s="2"/>
      <c r="X40" s="3"/>
      <c r="Y40" s="3"/>
      <c r="Z40" s="3"/>
    </row>
    <row r="41" spans="1:26" ht="24.95" customHeight="1" thickTop="1" thickBot="1">
      <c r="A41" s="23"/>
      <c r="B41" s="23"/>
      <c r="C41" s="28" t="s">
        <v>26</v>
      </c>
      <c r="D41" s="23"/>
      <c r="E41" s="38"/>
      <c r="F41" s="38"/>
      <c r="G41" s="39"/>
      <c r="H41" s="39"/>
      <c r="I41" s="39"/>
      <c r="J41" s="23"/>
      <c r="K41" s="328"/>
      <c r="L41" s="23"/>
      <c r="M41" s="23"/>
      <c r="N41" s="24"/>
      <c r="O41" s="24"/>
      <c r="P41" s="24"/>
      <c r="Q41" s="35"/>
      <c r="R41" s="8"/>
      <c r="S41" s="12"/>
      <c r="T41" s="4"/>
      <c r="U41" s="13"/>
      <c r="V41" s="5"/>
      <c r="W41" s="2"/>
      <c r="X41" s="3"/>
      <c r="Y41" s="3"/>
      <c r="Z41" s="3"/>
    </row>
    <row r="42" spans="1:26" ht="18.95" customHeight="1" thickTop="1" thickBot="1">
      <c r="A42" s="23"/>
      <c r="B42" s="23"/>
      <c r="C42" s="23"/>
      <c r="D42" s="23"/>
      <c r="E42" s="31" t="s">
        <v>27</v>
      </c>
      <c r="F42" s="31"/>
      <c r="G42" s="33">
        <v>0.2</v>
      </c>
      <c r="H42" s="33"/>
      <c r="I42" s="33">
        <v>0.8</v>
      </c>
      <c r="J42" s="34" t="s">
        <v>5</v>
      </c>
      <c r="K42" s="404"/>
      <c r="L42" s="23"/>
      <c r="M42" s="23"/>
      <c r="N42" s="24"/>
      <c r="O42" s="24"/>
      <c r="P42" s="24"/>
      <c r="Q42" s="30"/>
      <c r="R42" s="3"/>
      <c r="S42" s="14"/>
      <c r="T42" s="14"/>
      <c r="U42" s="14"/>
      <c r="V42" s="11"/>
      <c r="W42" s="14"/>
      <c r="X42" s="3"/>
      <c r="Y42" s="3"/>
      <c r="Z42" s="3"/>
    </row>
    <row r="43" spans="1:26" ht="18.75" customHeight="1" thickTop="1" thickBot="1">
      <c r="A43" s="23"/>
      <c r="B43" s="23"/>
      <c r="C43" s="23"/>
      <c r="D43" s="23"/>
      <c r="E43" s="31" t="s">
        <v>28</v>
      </c>
      <c r="F43" s="31"/>
      <c r="G43" s="33">
        <v>0.05</v>
      </c>
      <c r="H43" s="33"/>
      <c r="I43" s="33">
        <v>0.2</v>
      </c>
      <c r="J43" s="34" t="s">
        <v>5</v>
      </c>
      <c r="K43" s="404">
        <v>0.05</v>
      </c>
      <c r="L43" s="23"/>
      <c r="M43" s="23"/>
      <c r="N43" s="24"/>
      <c r="O43" s="24"/>
      <c r="P43" s="24"/>
      <c r="Q43" s="24"/>
      <c r="R43" s="3"/>
      <c r="S43" s="3"/>
      <c r="T43" s="3"/>
      <c r="U43" s="3"/>
      <c r="V43" s="3"/>
      <c r="W43" s="3"/>
      <c r="X43" s="3"/>
      <c r="Y43" s="3"/>
      <c r="Z43" s="3"/>
    </row>
    <row r="44" spans="1:26" ht="18.95" customHeight="1" thickTop="1" thickBot="1">
      <c r="A44" s="23"/>
      <c r="B44" s="23"/>
      <c r="C44" s="23"/>
      <c r="D44" s="23"/>
      <c r="E44" s="31" t="s">
        <v>29</v>
      </c>
      <c r="F44" s="31"/>
      <c r="G44" s="33">
        <v>0.05</v>
      </c>
      <c r="H44" s="33"/>
      <c r="I44" s="33">
        <v>0.35</v>
      </c>
      <c r="J44" s="34" t="s">
        <v>5</v>
      </c>
      <c r="K44" s="404"/>
      <c r="L44" s="23"/>
      <c r="M44" s="23"/>
      <c r="N44" s="24"/>
      <c r="O44" s="24"/>
      <c r="P44" s="24"/>
      <c r="Q44" s="24"/>
      <c r="R44" s="3"/>
      <c r="S44" s="3"/>
      <c r="T44" s="3"/>
      <c r="U44" s="3"/>
      <c r="V44" s="3"/>
      <c r="W44" s="3"/>
      <c r="X44" s="3"/>
      <c r="Y44" s="3"/>
      <c r="Z44" s="3"/>
    </row>
    <row r="45" spans="1:26" ht="18.95" customHeight="1" thickTop="1" thickBot="1">
      <c r="A45" s="23"/>
      <c r="B45" s="23"/>
      <c r="C45" s="23"/>
      <c r="D45" s="23"/>
      <c r="E45" s="31" t="s">
        <v>161</v>
      </c>
      <c r="F45" s="31"/>
      <c r="G45" s="33">
        <v>0.5</v>
      </c>
      <c r="H45" s="33"/>
      <c r="I45" s="33">
        <v>1.2</v>
      </c>
      <c r="J45" s="34" t="s">
        <v>5</v>
      </c>
      <c r="K45" s="404">
        <v>0.5</v>
      </c>
      <c r="L45" s="23"/>
      <c r="M45" s="23"/>
      <c r="N45" s="24"/>
      <c r="O45" s="24"/>
      <c r="P45" s="24"/>
      <c r="Q45" s="24"/>
      <c r="R45" s="3"/>
      <c r="S45" s="3"/>
      <c r="T45" s="3"/>
      <c r="U45" s="3"/>
      <c r="V45" s="3"/>
      <c r="W45" s="3"/>
      <c r="X45" s="3"/>
      <c r="Y45" s="3"/>
      <c r="Z45" s="3"/>
    </row>
    <row r="46" spans="1:26" ht="18.95" customHeight="1" thickTop="1" thickBot="1">
      <c r="A46" s="23"/>
      <c r="B46" s="23"/>
      <c r="C46" s="23"/>
      <c r="D46" s="23"/>
      <c r="E46" s="31" t="s">
        <v>47</v>
      </c>
      <c r="F46" s="31"/>
      <c r="G46" s="33">
        <v>0.1</v>
      </c>
      <c r="H46" s="33"/>
      <c r="I46" s="33">
        <v>0.5</v>
      </c>
      <c r="J46" s="34" t="s">
        <v>5</v>
      </c>
      <c r="K46" s="404"/>
      <c r="L46" s="23"/>
      <c r="M46" s="23"/>
      <c r="N46" s="24"/>
      <c r="O46" s="24"/>
      <c r="P46" s="24"/>
      <c r="Q46" s="24"/>
      <c r="R46" s="3"/>
      <c r="S46" s="3"/>
      <c r="T46" s="3"/>
      <c r="U46" s="3"/>
      <c r="V46" s="3"/>
      <c r="W46" s="3"/>
      <c r="X46" s="3"/>
      <c r="Y46" s="3"/>
      <c r="Z46" s="3"/>
    </row>
    <row r="47" spans="1:26" ht="18.95" customHeight="1" thickTop="1" thickBot="1">
      <c r="A47" s="23"/>
      <c r="B47" s="23"/>
      <c r="C47" s="23"/>
      <c r="D47" s="23"/>
      <c r="E47" s="31" t="s">
        <v>304</v>
      </c>
      <c r="F47" s="31"/>
      <c r="G47" s="33">
        <v>0.1</v>
      </c>
      <c r="H47" s="33"/>
      <c r="I47" s="33">
        <v>0.5</v>
      </c>
      <c r="J47" s="34" t="s">
        <v>5</v>
      </c>
      <c r="K47" s="404"/>
      <c r="L47" s="23"/>
      <c r="M47" s="23"/>
      <c r="N47" s="24"/>
      <c r="O47" s="24"/>
      <c r="P47" s="24"/>
      <c r="Q47" s="24"/>
      <c r="R47" s="3"/>
      <c r="S47" s="3"/>
      <c r="T47" s="3"/>
      <c r="U47" s="3"/>
      <c r="V47" s="3"/>
      <c r="W47" s="3"/>
      <c r="X47" s="3"/>
      <c r="Y47" s="3"/>
      <c r="Z47" s="3"/>
    </row>
    <row r="48" spans="1:26" ht="18.95" customHeight="1" thickTop="1" thickBot="1">
      <c r="A48" s="23"/>
      <c r="B48" s="23"/>
      <c r="C48" s="23"/>
      <c r="D48" s="23"/>
      <c r="E48" s="31" t="s">
        <v>42</v>
      </c>
      <c r="F48" s="31"/>
      <c r="G48" s="33">
        <v>0.5</v>
      </c>
      <c r="H48" s="33"/>
      <c r="I48" s="33">
        <v>1</v>
      </c>
      <c r="J48" s="34" t="s">
        <v>5</v>
      </c>
      <c r="K48" s="404"/>
      <c r="L48" s="23"/>
      <c r="M48" s="23"/>
      <c r="N48" s="24"/>
      <c r="O48" s="24"/>
      <c r="P48" s="24"/>
      <c r="Q48" s="24"/>
      <c r="R48" s="3"/>
      <c r="S48" s="3"/>
      <c r="T48" s="3"/>
      <c r="U48" s="3"/>
      <c r="V48" s="3"/>
      <c r="W48" s="3"/>
      <c r="X48" s="3"/>
      <c r="Y48" s="3"/>
      <c r="Z48" s="3"/>
    </row>
    <row r="49" spans="1:26" ht="18.95" customHeight="1" thickTop="1" thickBot="1">
      <c r="A49" s="23"/>
      <c r="B49" s="23"/>
      <c r="C49" s="23"/>
      <c r="D49" s="23"/>
      <c r="E49" s="31" t="s">
        <v>34</v>
      </c>
      <c r="F49" s="31"/>
      <c r="G49" s="33">
        <v>0.1</v>
      </c>
      <c r="H49" s="33"/>
      <c r="I49" s="33">
        <v>0.5</v>
      </c>
      <c r="J49" s="34" t="s">
        <v>5</v>
      </c>
      <c r="K49" s="404"/>
      <c r="L49" s="23"/>
      <c r="M49" s="23"/>
      <c r="N49" s="24"/>
      <c r="O49" s="24"/>
      <c r="P49" s="24"/>
      <c r="Q49" s="24"/>
      <c r="R49" s="3"/>
      <c r="S49" s="3"/>
      <c r="T49" s="3"/>
      <c r="U49" s="3"/>
      <c r="V49" s="3"/>
      <c r="W49" s="3"/>
      <c r="X49" s="3"/>
      <c r="Y49" s="3"/>
      <c r="Z49" s="3"/>
    </row>
    <row r="50" spans="1:26" ht="18.95" customHeight="1" thickTop="1" thickBot="1">
      <c r="A50" s="23"/>
      <c r="B50" s="23"/>
      <c r="C50" s="23"/>
      <c r="D50" s="23"/>
      <c r="E50" s="31" t="s">
        <v>43</v>
      </c>
      <c r="F50" s="31"/>
      <c r="G50" s="33">
        <v>0.1</v>
      </c>
      <c r="H50" s="33"/>
      <c r="I50" s="33">
        <v>0.5</v>
      </c>
      <c r="J50" s="34" t="s">
        <v>5</v>
      </c>
      <c r="K50" s="404"/>
      <c r="L50" s="23"/>
      <c r="M50" s="23"/>
      <c r="N50" s="24"/>
      <c r="O50" s="24"/>
      <c r="P50" s="24"/>
      <c r="Q50" s="24"/>
      <c r="R50" s="3"/>
      <c r="S50" s="3"/>
      <c r="T50" s="3"/>
      <c r="U50" s="3"/>
      <c r="V50" s="3"/>
      <c r="W50" s="3"/>
      <c r="X50" s="3"/>
      <c r="Y50" s="3"/>
      <c r="Z50" s="3"/>
    </row>
    <row r="51" spans="1:26" ht="18.95" customHeight="1" thickTop="1" thickBot="1">
      <c r="A51" s="23"/>
      <c r="B51" s="23"/>
      <c r="C51" s="23"/>
      <c r="D51" s="23"/>
      <c r="E51" s="31" t="s">
        <v>293</v>
      </c>
      <c r="F51" s="31"/>
      <c r="G51" s="33">
        <v>0.05</v>
      </c>
      <c r="H51" s="33"/>
      <c r="I51" s="33">
        <v>0.25</v>
      </c>
      <c r="J51" s="34" t="s">
        <v>5</v>
      </c>
      <c r="K51" s="404"/>
      <c r="L51" s="23"/>
      <c r="M51" s="23"/>
      <c r="N51" s="24"/>
      <c r="O51" s="24"/>
      <c r="P51" s="24"/>
      <c r="Q51" s="24"/>
      <c r="R51" s="3"/>
      <c r="S51" s="3"/>
      <c r="T51" s="3"/>
      <c r="U51" s="3"/>
      <c r="V51" s="3"/>
      <c r="W51" s="3"/>
      <c r="X51" s="3"/>
      <c r="Y51" s="3"/>
      <c r="Z51" s="3"/>
    </row>
    <row r="52" spans="1:26" ht="18.95" customHeight="1" thickTop="1" thickBot="1">
      <c r="A52" s="23"/>
      <c r="B52" s="23"/>
      <c r="C52" s="23"/>
      <c r="D52" s="23"/>
      <c r="E52" s="31" t="s">
        <v>30</v>
      </c>
      <c r="F52" s="31"/>
      <c r="G52" s="33">
        <v>0.1</v>
      </c>
      <c r="H52" s="33"/>
      <c r="I52" s="33">
        <v>0.5</v>
      </c>
      <c r="J52" s="34" t="s">
        <v>5</v>
      </c>
      <c r="K52" s="404"/>
      <c r="L52" s="23"/>
      <c r="M52" s="23"/>
      <c r="N52" s="24"/>
      <c r="O52" s="24"/>
      <c r="P52" s="24"/>
      <c r="Q52" s="24"/>
      <c r="R52" s="3"/>
      <c r="S52" s="3"/>
      <c r="T52" s="3"/>
      <c r="U52" s="3"/>
      <c r="V52" s="3"/>
      <c r="W52" s="3"/>
      <c r="X52" s="3"/>
      <c r="Y52" s="3"/>
      <c r="Z52" s="3"/>
    </row>
    <row r="53" spans="1:26" ht="18.75" customHeight="1" thickTop="1" thickBot="1">
      <c r="A53" s="23"/>
      <c r="B53" s="23"/>
      <c r="C53" s="23"/>
      <c r="D53" s="23"/>
      <c r="E53" s="182" t="s">
        <v>299</v>
      </c>
      <c r="F53" s="31"/>
      <c r="G53" s="54" t="s">
        <v>32</v>
      </c>
      <c r="H53" s="55"/>
      <c r="I53" s="56" t="s">
        <v>32</v>
      </c>
      <c r="J53" s="34" t="s">
        <v>5</v>
      </c>
      <c r="K53" s="404"/>
      <c r="L53" s="203" t="s">
        <v>271</v>
      </c>
      <c r="M53" s="23"/>
      <c r="N53" s="24"/>
      <c r="O53" s="24"/>
      <c r="P53" s="24"/>
      <c r="Q53" s="24"/>
      <c r="R53" s="3"/>
      <c r="S53" s="3"/>
      <c r="T53" s="3"/>
      <c r="U53" s="3"/>
      <c r="V53" s="3"/>
      <c r="W53" s="3"/>
      <c r="X53" s="3"/>
      <c r="Y53" s="3"/>
      <c r="Z53" s="3"/>
    </row>
    <row r="54" spans="1:26" ht="18.95" customHeight="1" thickTop="1" thickBot="1">
      <c r="A54" s="23"/>
      <c r="B54" s="23"/>
      <c r="C54" s="23"/>
      <c r="D54" s="23"/>
      <c r="E54" s="31" t="s">
        <v>31</v>
      </c>
      <c r="F54" s="31"/>
      <c r="G54" s="54" t="s">
        <v>32</v>
      </c>
      <c r="H54" s="55"/>
      <c r="I54" s="56" t="s">
        <v>32</v>
      </c>
      <c r="J54" s="34" t="s">
        <v>5</v>
      </c>
      <c r="K54" s="404"/>
      <c r="L54" s="23"/>
      <c r="M54" s="23"/>
      <c r="N54" s="24"/>
      <c r="O54" s="24"/>
      <c r="P54" s="24"/>
      <c r="Q54" s="24"/>
      <c r="R54" s="3"/>
      <c r="S54" s="3"/>
      <c r="T54" s="3"/>
      <c r="U54" s="3"/>
      <c r="V54" s="3"/>
      <c r="W54" s="3"/>
      <c r="X54" s="3"/>
      <c r="Y54" s="3"/>
      <c r="Z54" s="3"/>
    </row>
    <row r="55" spans="1:26" ht="18.95" customHeight="1" thickTop="1" thickBot="1">
      <c r="A55" s="23"/>
      <c r="B55" s="23"/>
      <c r="C55" s="23"/>
      <c r="D55" s="23"/>
      <c r="E55" s="31" t="s">
        <v>31</v>
      </c>
      <c r="F55" s="31"/>
      <c r="G55" s="54" t="s">
        <v>32</v>
      </c>
      <c r="H55" s="55"/>
      <c r="I55" s="56" t="s">
        <v>32</v>
      </c>
      <c r="J55" s="34" t="s">
        <v>5</v>
      </c>
      <c r="K55" s="402"/>
      <c r="L55" s="23"/>
      <c r="M55" s="23"/>
      <c r="N55" s="24"/>
      <c r="O55" s="24"/>
      <c r="P55" s="24"/>
      <c r="Q55" s="24"/>
      <c r="R55" s="3"/>
      <c r="S55" s="3"/>
      <c r="T55" s="3"/>
      <c r="U55" s="3"/>
      <c r="V55" s="3"/>
      <c r="W55" s="3"/>
      <c r="X55" s="3"/>
      <c r="Y55" s="3"/>
      <c r="Z55" s="3"/>
    </row>
    <row r="56" spans="1:26" ht="24.95" customHeight="1" thickTop="1" thickBot="1">
      <c r="A56" s="23"/>
      <c r="B56" s="23"/>
      <c r="C56" s="23"/>
      <c r="D56" s="23"/>
      <c r="E56" s="40" t="s">
        <v>33</v>
      </c>
      <c r="F56" s="57"/>
      <c r="G56" s="58">
        <f>SUM(G11:G55)</f>
        <v>17.500000000000011</v>
      </c>
      <c r="H56" s="59"/>
      <c r="I56" s="58">
        <f>SUM(I11:I55)</f>
        <v>47.31</v>
      </c>
      <c r="J56" s="395" t="s">
        <v>5</v>
      </c>
      <c r="K56" s="269">
        <f>SUM(K11:K55)</f>
        <v>2.6799999999999997</v>
      </c>
      <c r="L56" s="23"/>
      <c r="M56" s="23"/>
      <c r="N56" s="23"/>
      <c r="O56" s="23"/>
      <c r="P56" s="23"/>
      <c r="Q56" s="23"/>
    </row>
    <row r="57" spans="1:26" ht="33.75" customHeight="1" thickTop="1" thickBot="1">
      <c r="A57" s="23"/>
      <c r="B57" s="23"/>
      <c r="C57" s="23"/>
      <c r="D57" s="23"/>
      <c r="E57" s="30"/>
      <c r="F57" s="24"/>
      <c r="G57" s="59"/>
      <c r="H57" s="59"/>
      <c r="I57" s="59"/>
      <c r="J57" s="396"/>
      <c r="K57" s="60"/>
      <c r="L57" s="24"/>
      <c r="M57" s="23"/>
      <c r="N57" s="23"/>
      <c r="O57" s="23"/>
      <c r="P57" s="23"/>
      <c r="Q57" s="23"/>
    </row>
    <row r="58" spans="1:26" ht="24.95" customHeight="1" thickTop="1" thickBot="1">
      <c r="A58" s="23"/>
      <c r="B58" s="23"/>
      <c r="C58" s="23"/>
      <c r="D58" s="23"/>
      <c r="E58" s="61" t="s">
        <v>140</v>
      </c>
      <c r="F58" s="24"/>
      <c r="G58" s="24"/>
      <c r="H58" s="24"/>
      <c r="I58" s="24"/>
      <c r="J58" s="24"/>
      <c r="K58" s="62"/>
      <c r="L58" s="24"/>
      <c r="M58" s="23"/>
      <c r="N58" s="24"/>
      <c r="O58" s="24"/>
      <c r="P58" s="24"/>
      <c r="Q58" s="23"/>
    </row>
    <row r="59" spans="1:26" ht="24.95" customHeight="1" thickTop="1" thickBot="1">
      <c r="A59" s="23"/>
      <c r="B59" s="23"/>
      <c r="C59" s="23"/>
      <c r="D59" s="23"/>
      <c r="E59" s="178" t="s">
        <v>190</v>
      </c>
      <c r="F59" s="24"/>
      <c r="G59" s="24"/>
      <c r="H59" s="24"/>
      <c r="I59" s="24"/>
      <c r="J59" s="24"/>
      <c r="K59" s="62"/>
      <c r="L59" s="24"/>
      <c r="M59" s="23"/>
      <c r="N59" s="24"/>
      <c r="O59" s="24"/>
      <c r="P59" s="24"/>
      <c r="Q59" s="23"/>
    </row>
    <row r="60" spans="1:26" ht="24" customHeight="1" thickTop="1" thickBot="1">
      <c r="A60" s="23"/>
      <c r="B60" s="23"/>
      <c r="C60" s="23"/>
      <c r="D60" s="150"/>
      <c r="E60" s="175" t="s">
        <v>66</v>
      </c>
      <c r="F60" s="63"/>
      <c r="G60" s="63"/>
      <c r="H60" s="63"/>
      <c r="I60" s="63"/>
      <c r="J60" s="63"/>
      <c r="K60" s="405">
        <v>100000</v>
      </c>
      <c r="L60" s="157" t="s">
        <v>369</v>
      </c>
      <c r="M60" s="23"/>
      <c r="N60" s="24"/>
      <c r="O60" s="134"/>
      <c r="P60" s="24"/>
      <c r="Q60" s="23"/>
    </row>
    <row r="61" spans="1:26" ht="24" customHeight="1" thickTop="1" thickBot="1">
      <c r="A61" s="23"/>
      <c r="B61" s="23"/>
      <c r="C61" s="23"/>
      <c r="D61" s="150"/>
      <c r="E61" s="176" t="s">
        <v>191</v>
      </c>
      <c r="F61" s="65"/>
      <c r="G61" s="65"/>
      <c r="H61" s="65"/>
      <c r="I61" s="65"/>
      <c r="J61" s="65"/>
      <c r="K61" s="406" t="s">
        <v>121</v>
      </c>
      <c r="L61" s="157" t="s">
        <v>369</v>
      </c>
      <c r="M61" s="79"/>
      <c r="N61" s="157"/>
      <c r="O61" s="179"/>
      <c r="P61" s="24"/>
      <c r="Q61" s="23"/>
    </row>
    <row r="62" spans="1:26" ht="24" customHeight="1" thickTop="1" thickBot="1">
      <c r="A62" s="23"/>
      <c r="B62" s="23"/>
      <c r="C62" s="23"/>
      <c r="D62" s="150"/>
      <c r="E62" s="176" t="s">
        <v>72</v>
      </c>
      <c r="F62" s="65"/>
      <c r="G62" s="67"/>
      <c r="H62" s="67"/>
      <c r="I62" s="67"/>
      <c r="J62" s="68"/>
      <c r="K62" s="407">
        <v>10000</v>
      </c>
      <c r="L62" s="157" t="s">
        <v>369</v>
      </c>
      <c r="M62" s="23"/>
      <c r="N62" s="24"/>
      <c r="O62" s="134"/>
      <c r="P62" s="24"/>
      <c r="Q62" s="23"/>
    </row>
    <row r="63" spans="1:26" ht="24" customHeight="1" thickTop="1" thickBot="1">
      <c r="A63" s="23"/>
      <c r="B63" s="23"/>
      <c r="C63" s="23"/>
      <c r="D63" s="23"/>
      <c r="E63" s="177" t="s">
        <v>122</v>
      </c>
      <c r="F63" s="69"/>
      <c r="G63" s="70"/>
      <c r="H63" s="70"/>
      <c r="I63" s="70"/>
      <c r="J63" s="71"/>
      <c r="K63" s="408">
        <v>0.2</v>
      </c>
      <c r="L63" s="157" t="s">
        <v>369</v>
      </c>
      <c r="M63" s="23"/>
      <c r="N63" s="24"/>
      <c r="O63" s="135"/>
      <c r="P63" s="24"/>
      <c r="Q63" s="23"/>
    </row>
    <row r="64" spans="1:26" ht="24" customHeight="1" thickTop="1" thickBot="1">
      <c r="A64" s="23"/>
      <c r="B64" s="23"/>
      <c r="C64" s="23"/>
      <c r="D64" s="23"/>
      <c r="E64" s="66" t="s">
        <v>123</v>
      </c>
      <c r="F64" s="65"/>
      <c r="G64" s="72"/>
      <c r="H64" s="67"/>
      <c r="I64" s="67"/>
      <c r="J64" s="68"/>
      <c r="K64" s="18">
        <f>K62*K63</f>
        <v>2000</v>
      </c>
      <c r="L64" s="24"/>
      <c r="M64" s="23"/>
      <c r="N64" s="24"/>
      <c r="O64" s="24"/>
      <c r="P64" s="24"/>
      <c r="Q64" s="23"/>
    </row>
    <row r="65" spans="1:17" ht="24" customHeight="1" thickTop="1" thickBot="1">
      <c r="A65" s="23"/>
      <c r="B65" s="23"/>
      <c r="C65" s="23"/>
      <c r="D65" s="23"/>
      <c r="E65" s="174" t="s">
        <v>193</v>
      </c>
      <c r="F65" s="65"/>
      <c r="G65" s="67"/>
      <c r="H65" s="67"/>
      <c r="I65" s="67"/>
      <c r="J65" s="68"/>
      <c r="K65" s="405">
        <v>20</v>
      </c>
      <c r="L65" s="79" t="s">
        <v>285</v>
      </c>
      <c r="M65" s="23"/>
      <c r="N65" s="24"/>
      <c r="O65" s="134"/>
      <c r="P65" s="24"/>
      <c r="Q65" s="23"/>
    </row>
    <row r="66" spans="1:17" ht="24" customHeight="1" thickTop="1">
      <c r="A66" s="23"/>
      <c r="B66" s="23"/>
      <c r="C66" s="23"/>
      <c r="D66" s="23"/>
      <c r="E66" s="66" t="s">
        <v>319</v>
      </c>
      <c r="F66" s="65"/>
      <c r="G66" s="67"/>
      <c r="H66" s="67"/>
      <c r="I66" s="67"/>
      <c r="J66" s="68"/>
      <c r="K66" s="19">
        <f>K56</f>
        <v>2.6799999999999997</v>
      </c>
      <c r="L66" s="23"/>
      <c r="M66" s="23"/>
      <c r="N66" s="23"/>
      <c r="O66" s="23"/>
      <c r="P66" s="23"/>
      <c r="Q66" s="23"/>
    </row>
    <row r="67" spans="1:17" ht="24" customHeight="1" thickBot="1">
      <c r="A67" s="23"/>
      <c r="B67" s="23"/>
      <c r="C67" s="23"/>
      <c r="D67" s="23"/>
      <c r="E67" s="285" t="s">
        <v>306</v>
      </c>
      <c r="F67" s="65"/>
      <c r="G67" s="67"/>
      <c r="H67" s="67"/>
      <c r="I67" s="67"/>
      <c r="J67" s="68"/>
      <c r="K67" s="277">
        <f>(K64*K65)*K66</f>
        <v>107199.99999999999</v>
      </c>
      <c r="L67" s="24"/>
      <c r="M67" s="23"/>
      <c r="N67" s="23"/>
      <c r="O67" s="23"/>
      <c r="P67" s="23"/>
      <c r="Q67" s="23"/>
    </row>
    <row r="68" spans="1:17" ht="24" customHeight="1" thickTop="1" thickBot="1">
      <c r="A68" s="23"/>
      <c r="B68" s="23"/>
      <c r="C68" s="23"/>
      <c r="D68" s="23"/>
      <c r="E68" s="174" t="s">
        <v>189</v>
      </c>
      <c r="F68" s="65"/>
      <c r="G68" s="67"/>
      <c r="H68" s="67"/>
      <c r="I68" s="67"/>
      <c r="J68" s="68"/>
      <c r="K68" s="411">
        <v>0</v>
      </c>
      <c r="L68" s="24"/>
      <c r="M68" s="23"/>
      <c r="N68" s="23"/>
      <c r="O68" s="23"/>
      <c r="P68" s="23"/>
      <c r="Q68" s="23"/>
    </row>
    <row r="69" spans="1:17" ht="24" customHeight="1" thickTop="1">
      <c r="A69" s="23"/>
      <c r="B69" s="23"/>
      <c r="C69" s="23"/>
      <c r="D69" s="23"/>
      <c r="E69" s="66" t="s">
        <v>76</v>
      </c>
      <c r="F69" s="65"/>
      <c r="G69" s="67"/>
      <c r="H69" s="67"/>
      <c r="I69" s="67"/>
      <c r="J69" s="68"/>
      <c r="K69" s="172">
        <f>K68*12</f>
        <v>0</v>
      </c>
      <c r="L69" s="24"/>
      <c r="M69" s="23"/>
      <c r="N69" s="23"/>
      <c r="O69" s="23"/>
      <c r="P69" s="23"/>
      <c r="Q69" s="23"/>
    </row>
    <row r="70" spans="1:17" ht="24" customHeight="1" thickBot="1">
      <c r="A70" s="23"/>
      <c r="B70" s="23"/>
      <c r="C70" s="23"/>
      <c r="D70" s="23"/>
      <c r="E70" s="286" t="s">
        <v>305</v>
      </c>
      <c r="F70" s="69"/>
      <c r="G70" s="70"/>
      <c r="H70" s="70"/>
      <c r="I70" s="70"/>
      <c r="J70" s="71"/>
      <c r="K70" s="181">
        <f>(K67*12)+K69</f>
        <v>1286399.9999999998</v>
      </c>
      <c r="L70" s="24"/>
      <c r="M70" s="23"/>
      <c r="N70" s="23"/>
      <c r="O70" s="23"/>
      <c r="P70" s="23"/>
      <c r="Q70" s="23"/>
    </row>
    <row r="71" spans="1:17" ht="24" customHeight="1" thickTop="1" thickBot="1">
      <c r="A71" s="23"/>
      <c r="B71" s="23"/>
      <c r="C71" s="23"/>
      <c r="D71" s="23"/>
      <c r="E71" s="180" t="s">
        <v>303</v>
      </c>
      <c r="F71" s="73"/>
      <c r="G71" s="73"/>
      <c r="H71" s="73"/>
      <c r="I71" s="73"/>
      <c r="J71" s="74"/>
      <c r="K71" s="272">
        <f>K70</f>
        <v>1286399.9999999998</v>
      </c>
      <c r="L71" s="23"/>
      <c r="M71" s="23"/>
      <c r="N71" s="23"/>
      <c r="O71" s="23"/>
      <c r="P71" s="23"/>
      <c r="Q71" s="23"/>
    </row>
    <row r="72" spans="1:17" ht="24" customHeight="1" thickTop="1" thickBot="1">
      <c r="A72" s="23"/>
      <c r="B72" s="23"/>
      <c r="C72" s="23"/>
      <c r="D72" s="23"/>
      <c r="E72" s="430" t="s">
        <v>48</v>
      </c>
      <c r="F72" s="431"/>
      <c r="G72" s="431"/>
      <c r="H72" s="431"/>
      <c r="I72" s="431"/>
      <c r="J72" s="432"/>
      <c r="K72" s="237">
        <v>0</v>
      </c>
      <c r="L72" s="23"/>
      <c r="M72" s="23"/>
      <c r="N72" s="23"/>
      <c r="O72" s="23"/>
      <c r="P72" s="23"/>
      <c r="Q72" s="23"/>
    </row>
    <row r="73" spans="1:17" ht="12" customHeight="1" thickTop="1">
      <c r="A73" s="23"/>
      <c r="B73" s="23"/>
      <c r="C73" s="23"/>
      <c r="D73" s="23"/>
      <c r="E73" s="236"/>
      <c r="F73" s="236"/>
      <c r="G73" s="236"/>
      <c r="H73" s="236"/>
      <c r="I73" s="236"/>
      <c r="J73" s="23"/>
      <c r="K73" s="409" t="s">
        <v>229</v>
      </c>
      <c r="L73" s="23"/>
      <c r="M73" s="23"/>
      <c r="N73" s="23"/>
      <c r="O73" s="23"/>
      <c r="P73" s="23"/>
      <c r="Q73" s="23"/>
    </row>
    <row r="74" spans="1:17" ht="22.5" customHeight="1">
      <c r="A74" s="23"/>
      <c r="B74" s="23"/>
      <c r="C74" s="23"/>
      <c r="D74" s="23"/>
      <c r="E74" s="433" t="s">
        <v>127</v>
      </c>
      <c r="F74" s="433"/>
      <c r="G74" s="433"/>
      <c r="H74" s="433"/>
      <c r="I74" s="433"/>
      <c r="J74" s="433"/>
      <c r="K74" s="433"/>
      <c r="L74" s="79"/>
      <c r="M74" s="79"/>
      <c r="N74" s="79"/>
      <c r="O74" s="79"/>
      <c r="P74" s="23"/>
      <c r="Q74" s="23"/>
    </row>
    <row r="75" spans="1:17" ht="10.5" customHeight="1">
      <c r="A75" s="23"/>
      <c r="B75" s="23"/>
      <c r="C75" s="23"/>
      <c r="D75" s="23"/>
      <c r="E75" s="426"/>
      <c r="F75" s="426"/>
      <c r="G75" s="426"/>
      <c r="H75" s="426"/>
      <c r="I75" s="426"/>
      <c r="J75" s="426"/>
      <c r="K75" s="426"/>
      <c r="L75" s="426"/>
      <c r="M75" s="426"/>
      <c r="N75" s="426"/>
      <c r="O75" s="426"/>
      <c r="P75" s="23"/>
      <c r="Q75" s="23"/>
    </row>
    <row r="76" spans="1:17" ht="23.25" customHeight="1">
      <c r="A76" s="23"/>
      <c r="B76" s="23"/>
      <c r="C76" s="23"/>
      <c r="D76" s="23"/>
      <c r="E76" s="425" t="s">
        <v>166</v>
      </c>
      <c r="F76" s="425"/>
      <c r="G76" s="425"/>
      <c r="H76" s="425"/>
      <c r="I76" s="425"/>
      <c r="J76" s="425"/>
      <c r="K76" s="425"/>
      <c r="L76" s="79"/>
      <c r="M76" s="79"/>
      <c r="N76" s="79"/>
      <c r="O76" s="79"/>
      <c r="P76" s="23"/>
      <c r="Q76" s="23"/>
    </row>
    <row r="77" spans="1:17" ht="0.75" customHeight="1">
      <c r="A77" s="23"/>
      <c r="B77" s="23"/>
      <c r="C77" s="23"/>
      <c r="D77" s="23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23"/>
      <c r="Q77" s="23"/>
    </row>
    <row r="78" spans="1:17" ht="17.45" customHeight="1">
      <c r="A78" s="23"/>
      <c r="B78" s="23"/>
      <c r="C78" s="23"/>
      <c r="D78" s="23"/>
      <c r="E78" s="156" t="s">
        <v>39</v>
      </c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23"/>
      <c r="Q78" s="23"/>
    </row>
    <row r="79" spans="1:17">
      <c r="A79" s="23"/>
      <c r="B79" s="23"/>
      <c r="C79" s="23"/>
      <c r="D79" s="23"/>
      <c r="E79" s="156" t="s">
        <v>40</v>
      </c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23"/>
      <c r="Q79" s="23"/>
    </row>
    <row r="80" spans="1:17">
      <c r="A80" s="23"/>
      <c r="B80" s="23"/>
      <c r="C80" s="23"/>
      <c r="D80" s="23"/>
      <c r="E80" s="156" t="s">
        <v>41</v>
      </c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23"/>
      <c r="Q80" s="23"/>
    </row>
    <row r="81" spans="1:17" ht="8.25" customHeight="1">
      <c r="A81" s="23"/>
      <c r="B81" s="23"/>
      <c r="C81" s="23"/>
      <c r="D81" s="23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23"/>
      <c r="Q81" s="23"/>
    </row>
    <row r="82" spans="1:17" ht="15" customHeight="1">
      <c r="A82" s="23"/>
      <c r="B82" s="23"/>
      <c r="C82" s="23"/>
      <c r="D82" s="23"/>
      <c r="E82" s="79" t="s">
        <v>300</v>
      </c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23"/>
      <c r="Q82" s="23"/>
    </row>
    <row r="83" spans="1:17" ht="25.5" customHeight="1">
      <c r="A83" s="23"/>
      <c r="B83" s="23"/>
      <c r="C83" s="23"/>
      <c r="D83" s="23"/>
      <c r="E83" s="156" t="s">
        <v>134</v>
      </c>
      <c r="F83" s="79"/>
      <c r="G83" s="79"/>
      <c r="H83" s="79"/>
      <c r="I83" s="79"/>
      <c r="J83" s="79"/>
      <c r="K83" s="79"/>
      <c r="L83" s="23"/>
      <c r="M83" s="23"/>
      <c r="N83" s="23"/>
      <c r="O83" s="23"/>
      <c r="P83" s="23"/>
      <c r="Q83" s="23"/>
    </row>
    <row r="84" spans="1:17">
      <c r="A84" s="23"/>
      <c r="B84" s="23"/>
      <c r="C84" s="23"/>
      <c r="D84" s="23"/>
      <c r="E84" s="79" t="s">
        <v>132</v>
      </c>
      <c r="F84" s="79"/>
      <c r="G84" s="79"/>
      <c r="H84" s="79"/>
      <c r="I84" s="79"/>
      <c r="J84" s="79"/>
      <c r="K84" s="79"/>
      <c r="L84" s="23"/>
      <c r="M84" s="23"/>
      <c r="N84" s="23"/>
      <c r="O84" s="23"/>
      <c r="P84" s="23"/>
      <c r="Q84" s="23"/>
    </row>
    <row r="85" spans="1:17">
      <c r="A85" s="23"/>
      <c r="B85" s="23"/>
      <c r="C85" s="23"/>
      <c r="D85" s="23"/>
      <c r="E85" s="79" t="s">
        <v>154</v>
      </c>
      <c r="F85" s="79"/>
      <c r="G85" s="79"/>
      <c r="H85" s="79"/>
      <c r="I85" s="79"/>
      <c r="J85" s="79"/>
      <c r="K85" s="79"/>
      <c r="L85" s="23"/>
      <c r="M85" s="23"/>
      <c r="N85" s="23"/>
      <c r="O85" s="23"/>
      <c r="P85" s="23"/>
      <c r="Q85" s="23"/>
    </row>
    <row r="86" spans="1:17">
      <c r="A86" s="23"/>
      <c r="B86" s="23"/>
      <c r="C86" s="23"/>
      <c r="D86" s="23"/>
      <c r="E86" s="79" t="s">
        <v>151</v>
      </c>
      <c r="F86" s="79"/>
      <c r="G86" s="79"/>
      <c r="H86" s="79"/>
      <c r="I86" s="79"/>
      <c r="J86" s="79"/>
      <c r="K86" s="79"/>
      <c r="L86" s="23"/>
      <c r="M86" s="23"/>
      <c r="N86" s="23"/>
      <c r="O86" s="23"/>
      <c r="P86" s="23"/>
      <c r="Q86" s="23"/>
    </row>
    <row r="87" spans="1:17">
      <c r="A87" s="23"/>
      <c r="B87" s="23"/>
      <c r="C87" s="23"/>
      <c r="D87" s="23"/>
      <c r="E87" s="79" t="s">
        <v>152</v>
      </c>
      <c r="F87" s="79"/>
      <c r="G87" s="79"/>
      <c r="H87" s="79"/>
      <c r="I87" s="79"/>
      <c r="J87" s="79"/>
      <c r="K87" s="79"/>
      <c r="L87" s="23"/>
      <c r="M87" s="23"/>
      <c r="N87" s="23"/>
      <c r="O87" s="23"/>
      <c r="P87" s="23"/>
      <c r="Q87" s="23"/>
    </row>
    <row r="88" spans="1:17">
      <c r="A88" s="23"/>
      <c r="B88" s="23"/>
      <c r="C88" s="23"/>
      <c r="D88" s="23"/>
      <c r="E88" s="79" t="s">
        <v>153</v>
      </c>
      <c r="F88" s="79"/>
      <c r="G88" s="79"/>
      <c r="H88" s="79"/>
      <c r="I88" s="79"/>
      <c r="J88" s="79"/>
      <c r="K88" s="79"/>
      <c r="L88" s="23"/>
      <c r="M88" s="23"/>
      <c r="N88" s="23"/>
      <c r="O88" s="23"/>
      <c r="P88" s="23"/>
      <c r="Q88" s="23"/>
    </row>
    <row r="89" spans="1:1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</row>
    <row r="90" spans="1:1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</row>
    <row r="91" spans="1:1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</row>
    <row r="92" spans="1:1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</row>
    <row r="93" spans="1:1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</row>
    <row r="94" spans="1:1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</row>
    <row r="95" spans="1:1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</row>
    <row r="96" spans="1:1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</row>
    <row r="97" spans="1:1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</row>
    <row r="98" spans="1:1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</row>
    <row r="99" spans="1:1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</row>
    <row r="100" spans="1:1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</row>
    <row r="101" spans="1:1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</row>
    <row r="102" spans="1:1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</row>
    <row r="103" spans="1:1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</row>
    <row r="104" spans="1:1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</row>
    <row r="105" spans="1:1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</row>
    <row r="106" spans="1:1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</row>
    <row r="107" spans="1:1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</row>
    <row r="108" spans="1:1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</row>
    <row r="109" spans="1:1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</row>
    <row r="110" spans="1:1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</row>
    <row r="111" spans="1:1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</row>
    <row r="112" spans="1:1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</row>
    <row r="113" spans="1:1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</row>
    <row r="114" spans="1:1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</row>
    <row r="115" spans="1:1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</row>
    <row r="116" spans="1:1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</row>
    <row r="117" spans="1:1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</row>
    <row r="118" spans="1:1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</row>
    <row r="119" spans="1:1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</row>
    <row r="120" spans="1:1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</row>
    <row r="121" spans="1:1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</row>
    <row r="122" spans="1:1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</row>
    <row r="123" spans="1:1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</row>
    <row r="124" spans="1:1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</row>
    <row r="125" spans="1:1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</row>
    <row r="126" spans="1:1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</row>
    <row r="127" spans="1:1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</row>
    <row r="128" spans="1:1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</row>
    <row r="129" spans="1:1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</row>
    <row r="130" spans="1:1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</row>
    <row r="131" spans="1:1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</row>
    <row r="132" spans="1:1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</row>
    <row r="133" spans="1:1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</row>
    <row r="134" spans="1:1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</row>
    <row r="135" spans="1:1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</row>
    <row r="136" spans="1:1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</row>
    <row r="137" spans="1:1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</row>
    <row r="138" spans="1:1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</row>
    <row r="139" spans="1:1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</row>
    <row r="140" spans="1:1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</row>
    <row r="141" spans="1:1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</row>
    <row r="142" spans="1:1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</row>
    <row r="143" spans="1:1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</row>
    <row r="144" spans="1:1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</row>
    <row r="145" spans="1:1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</row>
    <row r="146" spans="1:1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</row>
    <row r="147" spans="1:1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</row>
    <row r="148" spans="1:1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</row>
    <row r="149" spans="1:1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</row>
    <row r="150" spans="1:1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</row>
    <row r="151" spans="1:1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</row>
    <row r="152" spans="1:1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</row>
    <row r="153" spans="1:1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</row>
    <row r="154" spans="1:1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</row>
    <row r="155" spans="1:1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</row>
    <row r="156" spans="1:1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</row>
    <row r="157" spans="1:1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</row>
    <row r="158" spans="1:1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</row>
    <row r="159" spans="1:1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</row>
    <row r="160" spans="1:1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</row>
    <row r="161" spans="1:1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</row>
    <row r="162" spans="1:1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</row>
    <row r="163" spans="1:1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</row>
    <row r="164" spans="1:1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</row>
    <row r="165" spans="1:1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</row>
    <row r="166" spans="1:1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</row>
    <row r="167" spans="1:1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</row>
    <row r="168" spans="1:1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</row>
    <row r="169" spans="1:1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</row>
    <row r="170" spans="1:1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</row>
    <row r="171" spans="1:1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</row>
    <row r="172" spans="1:1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</row>
    <row r="173" spans="1:1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</row>
    <row r="174" spans="1:1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</row>
    <row r="175" spans="1:1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</row>
    <row r="176" spans="1:1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</row>
    <row r="177" spans="1:1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</row>
    <row r="178" spans="1:1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</row>
    <row r="179" spans="1:1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</row>
    <row r="180" spans="1:1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</row>
    <row r="181" spans="1:1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</row>
    <row r="182" spans="1:1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</row>
    <row r="183" spans="1:1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</row>
    <row r="184" spans="1:1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</row>
    <row r="185" spans="1:1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</row>
    <row r="186" spans="1:1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</row>
    <row r="187" spans="1:1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</row>
    <row r="188" spans="1:1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</row>
    <row r="189" spans="1:1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</row>
    <row r="190" spans="1:1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</row>
    <row r="191" spans="1:1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</row>
    <row r="192" spans="1:1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</row>
    <row r="193" spans="1:1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</row>
    <row r="194" spans="1:1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</row>
    <row r="195" spans="1:1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</row>
    <row r="196" spans="1:1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</row>
    <row r="197" spans="1:1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</row>
    <row r="198" spans="1:1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</row>
    <row r="199" spans="1:1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</row>
    <row r="200" spans="1:1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</row>
    <row r="201" spans="1:1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</row>
    <row r="202" spans="1:1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</row>
    <row r="203" spans="1:1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</row>
    <row r="204" spans="1:1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</row>
    <row r="205" spans="1:1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</row>
  </sheetData>
  <sheetProtection password="F1C7" sheet="1" objects="1" scenarios="1" selectLockedCells="1"/>
  <mergeCells count="8">
    <mergeCell ref="E76:K76"/>
    <mergeCell ref="E75:O75"/>
    <mergeCell ref="E6:J6"/>
    <mergeCell ref="F8:I8"/>
    <mergeCell ref="R8:U8"/>
    <mergeCell ref="R31:U31"/>
    <mergeCell ref="E72:J72"/>
    <mergeCell ref="E74:K74"/>
  </mergeCells>
  <dataValidations count="1">
    <dataValidation type="list" allowBlank="1" showInputMessage="1" showErrorMessage="1" sqref="K61">
      <formula1>"Select Frequency, Daily,Weekly,Bi-Weekly,Monthly"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"/>
  <sheetViews>
    <sheetView showGridLines="0" showRowColHeaders="0" workbookViewId="0"/>
  </sheetViews>
  <sheetFormatPr defaultRowHeight="15"/>
  <cols>
    <col min="1" max="1" width="2.5703125" customWidth="1"/>
    <col min="5" max="5" width="48.7109375" customWidth="1"/>
    <col min="6" max="6" width="2.5703125" customWidth="1"/>
    <col min="8" max="8" width="2.140625" customWidth="1"/>
    <col min="11" max="11" width="16.5703125" customWidth="1"/>
  </cols>
  <sheetData>
    <row r="1" spans="1:2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1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pans="1:2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33.75" customHeight="1">
      <c r="A5" s="23"/>
      <c r="B5" s="23"/>
      <c r="C5" s="94" t="s">
        <v>355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</row>
    <row r="6" spans="1:21" ht="33.75" customHeight="1">
      <c r="A6" s="23"/>
      <c r="B6" s="23"/>
      <c r="C6" s="24"/>
      <c r="D6" s="23"/>
      <c r="E6" s="427" t="s">
        <v>44</v>
      </c>
      <c r="F6" s="427"/>
      <c r="G6" s="427"/>
      <c r="H6" s="427"/>
      <c r="I6" s="427"/>
      <c r="J6" s="4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</row>
    <row r="7" spans="1:21">
      <c r="A7" s="23"/>
      <c r="B7" s="23"/>
      <c r="C7" s="24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</row>
    <row r="8" spans="1:21" ht="17.25" customHeight="1">
      <c r="A8" s="23"/>
      <c r="B8" s="23"/>
      <c r="C8" s="25" t="s">
        <v>55</v>
      </c>
      <c r="D8" s="23"/>
      <c r="E8" s="23"/>
      <c r="F8" s="428" t="s">
        <v>0</v>
      </c>
      <c r="G8" s="428"/>
      <c r="H8" s="428"/>
      <c r="I8" s="428"/>
      <c r="J8" s="23"/>
      <c r="K8" s="26" t="s">
        <v>46</v>
      </c>
      <c r="L8" s="23"/>
      <c r="M8" s="23"/>
      <c r="N8" s="23"/>
      <c r="O8" s="23"/>
      <c r="P8" s="23"/>
      <c r="Q8" s="23"/>
      <c r="R8" s="23"/>
      <c r="S8" s="23"/>
      <c r="T8" s="23"/>
      <c r="U8" s="23"/>
    </row>
    <row r="9" spans="1:21" ht="13.5" customHeight="1">
      <c r="A9" s="23"/>
      <c r="B9" s="23"/>
      <c r="C9" s="24"/>
      <c r="D9" s="23"/>
      <c r="E9" s="23"/>
      <c r="F9" s="23"/>
      <c r="G9" s="393" t="s">
        <v>1</v>
      </c>
      <c r="H9" s="393"/>
      <c r="I9" s="393" t="s">
        <v>2</v>
      </c>
      <c r="J9" s="23"/>
      <c r="K9" s="26" t="s">
        <v>3</v>
      </c>
      <c r="L9" s="23"/>
      <c r="M9" s="23"/>
      <c r="N9" s="23"/>
      <c r="O9" s="23"/>
      <c r="P9" s="23"/>
      <c r="Q9" s="23"/>
      <c r="R9" s="23"/>
      <c r="S9" s="23"/>
      <c r="T9" s="23"/>
      <c r="U9" s="23"/>
    </row>
    <row r="10" spans="1:21" ht="15.75" thickBot="1">
      <c r="A10" s="23"/>
      <c r="B10" s="23"/>
      <c r="C10" s="36" t="s">
        <v>51</v>
      </c>
      <c r="D10" s="23"/>
      <c r="E10" s="37"/>
      <c r="F10" s="23"/>
      <c r="G10" s="23"/>
      <c r="H10" s="23"/>
      <c r="I10" s="23"/>
      <c r="J10" s="23"/>
      <c r="K10" s="29" t="s">
        <v>45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</row>
    <row r="11" spans="1:21" ht="18.95" customHeight="1" thickTop="1" thickBot="1">
      <c r="A11" s="23"/>
      <c r="B11" s="23"/>
      <c r="C11" s="36"/>
      <c r="D11" s="23"/>
      <c r="E11" s="41" t="s">
        <v>69</v>
      </c>
      <c r="F11" s="41"/>
      <c r="G11" s="33">
        <v>0</v>
      </c>
      <c r="H11" s="33"/>
      <c r="I11" s="81">
        <v>500</v>
      </c>
      <c r="J11" s="34" t="s">
        <v>5</v>
      </c>
      <c r="K11" s="402"/>
      <c r="L11" s="23"/>
      <c r="M11" s="23"/>
      <c r="N11" s="23"/>
      <c r="O11" s="23"/>
      <c r="P11" s="23"/>
      <c r="Q11" s="23"/>
      <c r="R11" s="23"/>
      <c r="S11" s="23"/>
      <c r="T11" s="23"/>
      <c r="U11" s="23"/>
    </row>
    <row r="12" spans="1:21" ht="18" customHeight="1" thickTop="1" thickBot="1">
      <c r="A12" s="23"/>
      <c r="B12" s="23"/>
      <c r="C12" s="36" t="s">
        <v>250</v>
      </c>
      <c r="D12" s="23"/>
      <c r="E12" s="241"/>
      <c r="F12" s="31"/>
      <c r="G12" s="55"/>
      <c r="H12" s="33"/>
      <c r="I12" s="55"/>
      <c r="J12" s="34"/>
      <c r="K12" s="100"/>
      <c r="L12" s="23"/>
      <c r="M12" s="64"/>
      <c r="N12" s="23"/>
      <c r="O12" s="23"/>
      <c r="P12" s="23"/>
      <c r="Q12" s="23"/>
      <c r="R12" s="23"/>
      <c r="S12" s="23"/>
      <c r="T12" s="23"/>
      <c r="U12" s="23"/>
    </row>
    <row r="13" spans="1:21" ht="18.95" customHeight="1" thickTop="1" thickBot="1">
      <c r="A13" s="23"/>
      <c r="B13" s="23"/>
      <c r="C13" s="36"/>
      <c r="D13" s="23"/>
      <c r="E13" s="243" t="s">
        <v>233</v>
      </c>
      <c r="F13" s="31"/>
      <c r="G13" s="55"/>
      <c r="H13" s="33"/>
      <c r="I13" s="55"/>
      <c r="J13" s="34"/>
      <c r="K13" s="403"/>
      <c r="L13" s="23"/>
      <c r="M13" s="64"/>
      <c r="N13" s="23"/>
      <c r="O13" s="23"/>
      <c r="P13" s="23"/>
      <c r="Q13" s="23"/>
      <c r="R13" s="23"/>
      <c r="S13" s="23"/>
      <c r="T13" s="23"/>
      <c r="U13" s="23"/>
    </row>
    <row r="14" spans="1:21" s="3" customFormat="1" ht="6" customHeight="1" thickTop="1" thickBot="1">
      <c r="A14" s="24"/>
      <c r="B14" s="24"/>
      <c r="C14" s="242"/>
      <c r="D14" s="24"/>
      <c r="E14" s="35"/>
      <c r="F14" s="35"/>
      <c r="G14" s="89"/>
      <c r="H14" s="89"/>
      <c r="I14" s="89"/>
      <c r="J14" s="45"/>
      <c r="K14" s="329"/>
      <c r="L14" s="24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8.75" customHeight="1" thickTop="1" thickBot="1">
      <c r="A15" s="23"/>
      <c r="B15" s="23"/>
      <c r="C15" s="36"/>
      <c r="D15" s="23"/>
      <c r="E15" s="31" t="s">
        <v>232</v>
      </c>
      <c r="F15" s="31"/>
      <c r="G15" s="55">
        <v>0.1</v>
      </c>
      <c r="H15" s="33"/>
      <c r="I15" s="55">
        <v>0.2</v>
      </c>
      <c r="J15" s="34" t="s">
        <v>5</v>
      </c>
      <c r="K15" s="402"/>
      <c r="L15" s="23"/>
      <c r="M15" s="64"/>
      <c r="N15" s="23"/>
      <c r="O15" s="23"/>
      <c r="P15" s="23"/>
      <c r="Q15" s="23"/>
      <c r="R15" s="23"/>
      <c r="S15" s="23"/>
      <c r="T15" s="23"/>
      <c r="U15" s="23"/>
    </row>
    <row r="16" spans="1:21" ht="21" customHeight="1" thickTop="1" thickBot="1">
      <c r="A16" s="23"/>
      <c r="B16" s="23"/>
      <c r="C16" s="36"/>
      <c r="D16" s="23"/>
      <c r="E16" s="44" t="s">
        <v>247</v>
      </c>
      <c r="F16" s="31"/>
      <c r="G16" s="81"/>
      <c r="H16" s="55"/>
      <c r="I16" s="81"/>
      <c r="J16" s="34" t="s">
        <v>5</v>
      </c>
      <c r="K16" s="270">
        <f>K13*K15</f>
        <v>0</v>
      </c>
      <c r="L16" s="23"/>
      <c r="M16" s="64"/>
      <c r="N16" s="23"/>
      <c r="O16" s="23"/>
      <c r="P16" s="23"/>
      <c r="Q16" s="23"/>
      <c r="R16" s="23"/>
      <c r="S16" s="23"/>
      <c r="T16" s="23"/>
      <c r="U16" s="23"/>
    </row>
    <row r="17" spans="1:21" ht="9.75" customHeight="1" thickTop="1" thickBot="1">
      <c r="A17" s="23"/>
      <c r="B17" s="23"/>
      <c r="C17" s="36"/>
      <c r="D17" s="23"/>
      <c r="E17" s="31"/>
      <c r="F17" s="31"/>
      <c r="G17" s="81"/>
      <c r="H17" s="55"/>
      <c r="I17" s="81"/>
      <c r="J17" s="34"/>
      <c r="K17" s="52"/>
      <c r="L17" s="23"/>
      <c r="M17" s="64"/>
      <c r="N17" s="23"/>
      <c r="O17" s="23"/>
      <c r="P17" s="23"/>
      <c r="Q17" s="23"/>
      <c r="R17" s="23"/>
      <c r="S17" s="23"/>
      <c r="T17" s="23"/>
      <c r="U17" s="23"/>
    </row>
    <row r="18" spans="1:21" ht="18.95" customHeight="1" thickTop="1" thickBot="1">
      <c r="A18" s="23"/>
      <c r="B18" s="23"/>
      <c r="C18" s="36"/>
      <c r="D18" s="23"/>
      <c r="E18" s="31" t="s">
        <v>31</v>
      </c>
      <c r="F18" s="31"/>
      <c r="G18" s="81" t="s">
        <v>32</v>
      </c>
      <c r="H18" s="55"/>
      <c r="I18" s="81" t="s">
        <v>32</v>
      </c>
      <c r="J18" s="34" t="s">
        <v>5</v>
      </c>
      <c r="K18" s="402"/>
      <c r="L18" s="23"/>
      <c r="M18" s="64"/>
      <c r="N18" s="23"/>
      <c r="O18" s="23"/>
      <c r="P18" s="23"/>
      <c r="Q18" s="23"/>
      <c r="R18" s="23"/>
      <c r="S18" s="23"/>
      <c r="T18" s="23"/>
      <c r="U18" s="23"/>
    </row>
    <row r="19" spans="1:21" ht="18.95" customHeight="1" thickTop="1" thickBot="1">
      <c r="A19" s="23"/>
      <c r="B19" s="23"/>
      <c r="C19" s="36"/>
      <c r="D19" s="23"/>
      <c r="E19" s="31" t="s">
        <v>31</v>
      </c>
      <c r="F19" s="31"/>
      <c r="G19" s="81" t="s">
        <v>32</v>
      </c>
      <c r="H19" s="55"/>
      <c r="I19" s="81" t="s">
        <v>32</v>
      </c>
      <c r="J19" s="34" t="s">
        <v>5</v>
      </c>
      <c r="K19" s="402"/>
      <c r="L19" s="23"/>
      <c r="M19" s="64"/>
      <c r="N19" s="23"/>
      <c r="O19" s="23"/>
      <c r="P19" s="23"/>
      <c r="Q19" s="23"/>
      <c r="R19" s="23"/>
      <c r="S19" s="23"/>
      <c r="T19" s="23"/>
      <c r="U19" s="23"/>
    </row>
    <row r="20" spans="1:21" ht="18.95" customHeight="1" thickTop="1" thickBot="1">
      <c r="A20" s="23"/>
      <c r="B20" s="23"/>
      <c r="C20" s="36"/>
      <c r="D20" s="23"/>
      <c r="E20" s="82" t="s">
        <v>248</v>
      </c>
      <c r="F20" s="83"/>
      <c r="G20" s="84">
        <f>SUM(G11:G19)</f>
        <v>0.1</v>
      </c>
      <c r="H20" s="85"/>
      <c r="I20" s="84">
        <f>SUM(I11:I19)</f>
        <v>500.2</v>
      </c>
      <c r="J20" s="393" t="s">
        <v>5</v>
      </c>
      <c r="K20" s="271">
        <f>K11+K16+K18+K19</f>
        <v>0</v>
      </c>
      <c r="L20" s="23"/>
      <c r="M20" s="64"/>
      <c r="N20" s="23"/>
      <c r="O20" s="23"/>
      <c r="P20" s="23"/>
      <c r="Q20" s="23"/>
      <c r="R20" s="23"/>
      <c r="S20" s="23"/>
      <c r="T20" s="23"/>
      <c r="U20" s="23"/>
    </row>
    <row r="21" spans="1:21" ht="25.5" customHeight="1" thickTop="1" thickBot="1">
      <c r="A21" s="23"/>
      <c r="B21" s="23"/>
      <c r="C21" s="36" t="s">
        <v>68</v>
      </c>
      <c r="D21" s="23"/>
      <c r="E21" s="37"/>
      <c r="F21" s="23"/>
      <c r="G21" s="23"/>
      <c r="H21" s="23"/>
      <c r="I21" s="23"/>
      <c r="J21" s="23"/>
      <c r="K21" s="295"/>
      <c r="L21" s="23"/>
      <c r="M21" s="23"/>
      <c r="N21" s="23"/>
      <c r="O21" s="23"/>
      <c r="P21" s="23"/>
      <c r="Q21" s="23"/>
      <c r="R21" s="23"/>
      <c r="S21" s="23"/>
      <c r="T21" s="23"/>
      <c r="U21" s="23"/>
    </row>
    <row r="22" spans="1:21" ht="16.5" customHeight="1" thickTop="1" thickBot="1">
      <c r="A22" s="23"/>
      <c r="B22" s="23"/>
      <c r="C22" s="36"/>
      <c r="D22" s="23"/>
      <c r="E22" s="31" t="s">
        <v>74</v>
      </c>
      <c r="F22" s="41"/>
      <c r="G22" s="81">
        <v>10</v>
      </c>
      <c r="H22" s="55"/>
      <c r="I22" s="81">
        <v>50</v>
      </c>
      <c r="J22" s="34" t="s">
        <v>5</v>
      </c>
      <c r="K22" s="402">
        <v>10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</row>
    <row r="23" spans="1:21" ht="18.95" customHeight="1" thickTop="1" thickBot="1">
      <c r="A23" s="23"/>
      <c r="B23" s="23"/>
      <c r="C23" s="24"/>
      <c r="D23" s="23"/>
      <c r="E23" s="31" t="s">
        <v>67</v>
      </c>
      <c r="F23" s="31"/>
      <c r="G23" s="33">
        <v>5</v>
      </c>
      <c r="H23" s="33"/>
      <c r="I23" s="81">
        <v>10</v>
      </c>
      <c r="J23" s="34" t="s">
        <v>5</v>
      </c>
      <c r="K23" s="402"/>
      <c r="L23" s="23"/>
      <c r="M23" s="23"/>
      <c r="N23" s="23"/>
      <c r="O23" s="23"/>
      <c r="P23" s="23"/>
      <c r="Q23" s="23"/>
      <c r="R23" s="23"/>
      <c r="S23" s="23"/>
      <c r="T23" s="23"/>
      <c r="U23" s="23"/>
    </row>
    <row r="24" spans="1:21" ht="18.95" customHeight="1" thickTop="1" thickBot="1">
      <c r="A24" s="23"/>
      <c r="B24" s="23"/>
      <c r="C24" s="24"/>
      <c r="D24" s="23"/>
      <c r="E24" s="31" t="s">
        <v>31</v>
      </c>
      <c r="F24" s="31"/>
      <c r="G24" s="81" t="s">
        <v>32</v>
      </c>
      <c r="H24" s="55"/>
      <c r="I24" s="81" t="s">
        <v>32</v>
      </c>
      <c r="J24" s="34" t="s">
        <v>5</v>
      </c>
      <c r="K24" s="404"/>
      <c r="L24" s="23"/>
      <c r="M24" s="23"/>
      <c r="N24" s="23"/>
      <c r="O24" s="23"/>
      <c r="P24" s="23"/>
      <c r="Q24" s="23"/>
      <c r="R24" s="23"/>
      <c r="S24" s="23"/>
      <c r="T24" s="23"/>
      <c r="U24" s="23"/>
    </row>
    <row r="25" spans="1:21" ht="18.95" customHeight="1" thickTop="1" thickBot="1">
      <c r="A25" s="23"/>
      <c r="B25" s="23"/>
      <c r="C25" s="24"/>
      <c r="D25" s="23"/>
      <c r="E25" s="31" t="s">
        <v>31</v>
      </c>
      <c r="F25" s="31"/>
      <c r="G25" s="81" t="s">
        <v>32</v>
      </c>
      <c r="H25" s="55"/>
      <c r="I25" s="81" t="s">
        <v>32</v>
      </c>
      <c r="J25" s="34" t="s">
        <v>5</v>
      </c>
      <c r="K25" s="404"/>
      <c r="L25" s="23"/>
      <c r="M25" s="23"/>
      <c r="N25" s="23"/>
      <c r="O25" s="23"/>
      <c r="P25" s="23"/>
      <c r="Q25" s="23"/>
      <c r="R25" s="23"/>
      <c r="S25" s="23"/>
      <c r="T25" s="23"/>
      <c r="U25" s="23"/>
    </row>
    <row r="26" spans="1:21" ht="18.95" customHeight="1" thickTop="1" thickBot="1">
      <c r="A26" s="23"/>
      <c r="B26" s="23"/>
      <c r="C26" s="24"/>
      <c r="D26" s="23"/>
      <c r="E26" s="40" t="s">
        <v>73</v>
      </c>
      <c r="F26" s="24"/>
      <c r="G26" s="58">
        <f>SUM(G22:G25)</f>
        <v>15</v>
      </c>
      <c r="H26" s="59"/>
      <c r="I26" s="58">
        <f>SUM(I22:I25)</f>
        <v>60</v>
      </c>
      <c r="J26" s="395" t="s">
        <v>5</v>
      </c>
      <c r="K26" s="128">
        <f>SUM(K22:K25)</f>
        <v>10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</row>
    <row r="27" spans="1:21" ht="24.75" customHeight="1" thickTop="1">
      <c r="A27" s="23"/>
      <c r="B27" s="23"/>
      <c r="C27" s="36" t="s">
        <v>249</v>
      </c>
      <c r="D27" s="41"/>
      <c r="E27" s="50"/>
      <c r="F27" s="31"/>
      <c r="G27" s="55"/>
      <c r="H27" s="33"/>
      <c r="I27" s="55"/>
      <c r="J27" s="45"/>
      <c r="K27" s="52"/>
      <c r="L27" s="24"/>
      <c r="M27" s="23"/>
      <c r="N27" s="23"/>
      <c r="O27" s="23"/>
      <c r="P27" s="23"/>
      <c r="Q27" s="23"/>
      <c r="R27" s="23"/>
      <c r="S27" s="23"/>
      <c r="T27" s="23"/>
      <c r="U27" s="23"/>
    </row>
    <row r="28" spans="1:21" ht="24.75" customHeight="1" thickBot="1">
      <c r="A28" s="23"/>
      <c r="B28" s="23"/>
      <c r="C28" s="36"/>
      <c r="D28" s="87" t="s">
        <v>256</v>
      </c>
      <c r="E28" s="50"/>
      <c r="F28" s="31"/>
      <c r="G28" s="55"/>
      <c r="H28" s="33"/>
      <c r="I28" s="55"/>
      <c r="J28" s="45"/>
      <c r="K28" s="46"/>
      <c r="L28" s="24"/>
      <c r="M28" s="23"/>
      <c r="N28" s="23"/>
      <c r="O28" s="23"/>
      <c r="P28" s="23"/>
      <c r="Q28" s="23"/>
      <c r="R28" s="23"/>
      <c r="S28" s="23"/>
      <c r="T28" s="23"/>
      <c r="U28" s="23"/>
    </row>
    <row r="29" spans="1:21" ht="18.75" customHeight="1" thickTop="1" thickBot="1">
      <c r="A29" s="23"/>
      <c r="B29" s="23"/>
      <c r="C29" s="24"/>
      <c r="D29" s="23"/>
      <c r="E29" s="31" t="s">
        <v>245</v>
      </c>
      <c r="F29" s="31"/>
      <c r="G29" s="33">
        <v>0.15</v>
      </c>
      <c r="H29" s="33"/>
      <c r="I29" s="33">
        <v>1</v>
      </c>
      <c r="J29" s="34" t="s">
        <v>5</v>
      </c>
      <c r="K29" s="402">
        <v>0.55000000000000004</v>
      </c>
      <c r="L29" s="79" t="s">
        <v>131</v>
      </c>
      <c r="M29" s="23"/>
      <c r="N29" s="23"/>
      <c r="O29" s="23"/>
      <c r="P29" s="23"/>
      <c r="Q29" s="23"/>
      <c r="R29" s="23"/>
      <c r="S29" s="23"/>
      <c r="T29" s="23"/>
      <c r="U29" s="23"/>
    </row>
    <row r="30" spans="1:21" ht="24.95" customHeight="1" thickTop="1" thickBot="1">
      <c r="A30" s="23"/>
      <c r="B30" s="23"/>
      <c r="C30" s="28" t="s">
        <v>257</v>
      </c>
      <c r="D30" s="23"/>
      <c r="E30" s="31"/>
      <c r="F30" s="31"/>
      <c r="G30" s="55"/>
      <c r="H30" s="33"/>
      <c r="I30" s="89"/>
      <c r="J30" s="45"/>
      <c r="K30" s="52"/>
      <c r="L30" s="435"/>
      <c r="M30" s="435"/>
      <c r="N30" s="244"/>
      <c r="O30" s="238"/>
      <c r="P30" s="245"/>
      <c r="Q30" s="89"/>
      <c r="R30" s="239"/>
      <c r="S30" s="45"/>
      <c r="T30" s="240"/>
      <c r="U30" s="23"/>
    </row>
    <row r="31" spans="1:21" ht="18.95" customHeight="1" thickTop="1" thickBot="1">
      <c r="A31" s="23"/>
      <c r="B31" s="23"/>
      <c r="C31" s="28"/>
      <c r="D31" s="23"/>
      <c r="E31" s="31" t="s">
        <v>286</v>
      </c>
      <c r="F31" s="31"/>
      <c r="G31" s="33">
        <v>0.8</v>
      </c>
      <c r="H31" s="33"/>
      <c r="I31" s="33">
        <v>2</v>
      </c>
      <c r="J31" s="34" t="s">
        <v>5</v>
      </c>
      <c r="K31" s="402"/>
      <c r="L31" s="394"/>
      <c r="M31" s="394"/>
      <c r="N31" s="244"/>
      <c r="O31" s="238"/>
      <c r="P31" s="245"/>
      <c r="Q31" s="89"/>
      <c r="R31" s="239"/>
      <c r="S31" s="45"/>
      <c r="T31" s="240"/>
      <c r="U31" s="23"/>
    </row>
    <row r="32" spans="1:21" ht="18.95" customHeight="1" thickTop="1" thickBot="1">
      <c r="A32" s="23"/>
      <c r="B32" s="23"/>
      <c r="C32" s="28"/>
      <c r="D32" s="23"/>
      <c r="E32" s="31" t="s">
        <v>287</v>
      </c>
      <c r="F32" s="31"/>
      <c r="G32" s="33">
        <v>1.5</v>
      </c>
      <c r="H32" s="33"/>
      <c r="I32" s="33">
        <v>3</v>
      </c>
      <c r="J32" s="34" t="s">
        <v>5</v>
      </c>
      <c r="K32" s="402"/>
      <c r="L32" s="394"/>
      <c r="M32" s="394"/>
      <c r="N32" s="244"/>
      <c r="O32" s="238"/>
      <c r="P32" s="245"/>
      <c r="Q32" s="89"/>
      <c r="R32" s="239"/>
      <c r="S32" s="45"/>
      <c r="T32" s="240"/>
      <c r="U32" s="23"/>
    </row>
    <row r="33" spans="1:21" ht="18.95" customHeight="1" thickTop="1" thickBot="1">
      <c r="A33" s="23"/>
      <c r="B33" s="23"/>
      <c r="C33" s="28"/>
      <c r="D33" s="23"/>
      <c r="E33" s="31" t="s">
        <v>302</v>
      </c>
      <c r="F33" s="31"/>
      <c r="G33" s="33">
        <v>0.1</v>
      </c>
      <c r="H33" s="33"/>
      <c r="I33" s="33">
        <v>0.5</v>
      </c>
      <c r="J33" s="34" t="s">
        <v>5</v>
      </c>
      <c r="K33" s="402"/>
      <c r="L33" s="394"/>
      <c r="M33" s="394"/>
      <c r="N33" s="244"/>
      <c r="O33" s="238"/>
      <c r="P33" s="245"/>
      <c r="Q33" s="89"/>
      <c r="R33" s="239"/>
      <c r="S33" s="45"/>
      <c r="T33" s="240"/>
      <c r="U33" s="23"/>
    </row>
    <row r="34" spans="1:21" ht="18.95" customHeight="1" thickTop="1" thickBot="1">
      <c r="A34" s="23"/>
      <c r="B34" s="23"/>
      <c r="C34" s="28"/>
      <c r="D34" s="23"/>
      <c r="E34" s="31" t="s">
        <v>54</v>
      </c>
      <c r="F34" s="31"/>
      <c r="G34" s="33">
        <v>0.05</v>
      </c>
      <c r="H34" s="33"/>
      <c r="I34" s="33">
        <v>0.35</v>
      </c>
      <c r="J34" s="34" t="s">
        <v>5</v>
      </c>
      <c r="K34" s="402"/>
      <c r="L34" s="23"/>
      <c r="M34" s="23"/>
      <c r="N34" s="23"/>
      <c r="O34" s="23"/>
      <c r="P34" s="23"/>
      <c r="Q34" s="23"/>
      <c r="R34" s="23"/>
      <c r="S34" s="23"/>
      <c r="T34" s="23"/>
      <c r="U34" s="23"/>
    </row>
    <row r="35" spans="1:21" ht="18.95" customHeight="1" thickTop="1" thickBot="1">
      <c r="A35" s="23"/>
      <c r="B35" s="23"/>
      <c r="C35" s="28"/>
      <c r="D35" s="23"/>
      <c r="E35" s="31" t="s">
        <v>312</v>
      </c>
      <c r="F35" s="31"/>
      <c r="G35" s="33">
        <v>0.05</v>
      </c>
      <c r="H35" s="33"/>
      <c r="I35" s="33">
        <v>0.2</v>
      </c>
      <c r="J35" s="34" t="s">
        <v>5</v>
      </c>
      <c r="K35" s="404"/>
      <c r="L35" s="23"/>
      <c r="M35" s="23"/>
      <c r="N35" s="23"/>
      <c r="O35" s="23"/>
      <c r="P35" s="23"/>
      <c r="Q35" s="23"/>
      <c r="R35" s="23"/>
      <c r="S35" s="23"/>
      <c r="T35" s="23"/>
      <c r="U35" s="23"/>
    </row>
    <row r="36" spans="1:21" ht="18.95" customHeight="1" thickTop="1" thickBot="1">
      <c r="A36" s="23"/>
      <c r="B36" s="23"/>
      <c r="C36" s="28"/>
      <c r="D36" s="23"/>
      <c r="E36" s="31" t="s">
        <v>57</v>
      </c>
      <c r="F36" s="31"/>
      <c r="G36" s="33">
        <v>0.05</v>
      </c>
      <c r="H36" s="33"/>
      <c r="I36" s="33">
        <v>0.35</v>
      </c>
      <c r="J36" s="34" t="s">
        <v>5</v>
      </c>
      <c r="K36" s="404"/>
      <c r="L36" s="23"/>
      <c r="M36" s="23"/>
      <c r="N36" s="23"/>
      <c r="O36" s="23"/>
      <c r="P36" s="23"/>
      <c r="Q36" s="23"/>
      <c r="R36" s="23"/>
      <c r="S36" s="23"/>
      <c r="T36" s="23"/>
      <c r="U36" s="23"/>
    </row>
    <row r="37" spans="1:21" ht="18.95" customHeight="1" thickTop="1" thickBot="1">
      <c r="A37" s="23"/>
      <c r="B37" s="23"/>
      <c r="C37" s="28"/>
      <c r="D37" s="23"/>
      <c r="E37" s="31" t="s">
        <v>159</v>
      </c>
      <c r="F37" s="31"/>
      <c r="G37" s="33">
        <v>0.5</v>
      </c>
      <c r="H37" s="33"/>
      <c r="I37" s="33">
        <v>1.2</v>
      </c>
      <c r="J37" s="34" t="s">
        <v>5</v>
      </c>
      <c r="K37" s="404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21" ht="18.95" customHeight="1" thickTop="1" thickBot="1">
      <c r="A38" s="23"/>
      <c r="B38" s="23"/>
      <c r="C38" s="28"/>
      <c r="D38" s="23"/>
      <c r="E38" s="31" t="s">
        <v>43</v>
      </c>
      <c r="F38" s="31"/>
      <c r="G38" s="33">
        <v>0.1</v>
      </c>
      <c r="H38" s="33"/>
      <c r="I38" s="33">
        <v>0.5</v>
      </c>
      <c r="J38" s="34" t="s">
        <v>5</v>
      </c>
      <c r="K38" s="404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21" ht="18.95" customHeight="1" thickTop="1" thickBot="1">
      <c r="A39" s="23"/>
      <c r="B39" s="23"/>
      <c r="C39" s="28"/>
      <c r="D39" s="23"/>
      <c r="E39" s="31" t="s">
        <v>53</v>
      </c>
      <c r="F39" s="31"/>
      <c r="G39" s="33">
        <v>0.1</v>
      </c>
      <c r="H39" s="33"/>
      <c r="I39" s="33">
        <v>0.5</v>
      </c>
      <c r="J39" s="34" t="s">
        <v>5</v>
      </c>
      <c r="K39" s="402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21" ht="18.95" customHeight="1" thickTop="1" thickBot="1">
      <c r="A40" s="23"/>
      <c r="B40" s="23"/>
      <c r="C40" s="28"/>
      <c r="D40" s="28" t="s">
        <v>234</v>
      </c>
      <c r="E40" s="31"/>
      <c r="F40" s="31"/>
      <c r="G40" s="33"/>
      <c r="H40" s="33"/>
      <c r="I40" s="33"/>
      <c r="J40" s="34"/>
      <c r="K40" s="294"/>
      <c r="L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21" ht="18.95" customHeight="1" thickTop="1" thickBot="1">
      <c r="A41" s="23"/>
      <c r="B41" s="23"/>
      <c r="C41" s="28"/>
      <c r="D41" s="28"/>
      <c r="E41" s="90" t="s">
        <v>235</v>
      </c>
      <c r="F41" s="31"/>
      <c r="G41" s="33">
        <v>5</v>
      </c>
      <c r="H41" s="33"/>
      <c r="I41" s="33">
        <v>10</v>
      </c>
      <c r="J41" s="34" t="s">
        <v>5</v>
      </c>
      <c r="K41" s="402"/>
      <c r="L41" s="23"/>
      <c r="M41" s="23"/>
      <c r="N41" s="23"/>
      <c r="O41" s="23"/>
      <c r="P41" s="23"/>
      <c r="Q41" s="23"/>
      <c r="R41" s="23"/>
      <c r="S41" s="23"/>
      <c r="T41" s="23"/>
      <c r="U41" s="23"/>
    </row>
    <row r="42" spans="1:21" ht="18.95" customHeight="1" thickTop="1" thickBot="1">
      <c r="A42" s="23"/>
      <c r="B42" s="23"/>
      <c r="C42" s="24"/>
      <c r="D42" s="23"/>
      <c r="E42" s="90" t="s">
        <v>70</v>
      </c>
      <c r="F42" s="31"/>
      <c r="G42" s="55">
        <v>5</v>
      </c>
      <c r="H42" s="33"/>
      <c r="I42" s="55">
        <v>10</v>
      </c>
      <c r="J42" s="34" t="s">
        <v>5</v>
      </c>
      <c r="K42" s="404"/>
      <c r="L42" s="23"/>
      <c r="M42" s="23"/>
      <c r="N42" s="23"/>
      <c r="O42" s="23"/>
      <c r="P42" s="23"/>
      <c r="Q42" s="23"/>
      <c r="R42" s="23"/>
      <c r="S42" s="23"/>
      <c r="T42" s="23"/>
      <c r="U42" s="23"/>
    </row>
    <row r="43" spans="1:21" ht="18.95" customHeight="1" thickTop="1" thickBot="1">
      <c r="A43" s="23"/>
      <c r="B43" s="23"/>
      <c r="C43" s="24"/>
      <c r="D43" s="23"/>
      <c r="E43" s="90" t="s">
        <v>180</v>
      </c>
      <c r="F43" s="31"/>
      <c r="G43" s="55">
        <v>1</v>
      </c>
      <c r="H43" s="33"/>
      <c r="I43" s="55">
        <v>3</v>
      </c>
      <c r="J43" s="34" t="s">
        <v>5</v>
      </c>
      <c r="K43" s="404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21" ht="18.95" customHeight="1" thickTop="1" thickBot="1">
      <c r="A44" s="23"/>
      <c r="B44" s="23"/>
      <c r="C44" s="24"/>
      <c r="D44" s="23"/>
      <c r="E44" s="207" t="s">
        <v>207</v>
      </c>
      <c r="F44" s="23"/>
      <c r="G44" s="55">
        <v>1</v>
      </c>
      <c r="H44" s="23"/>
      <c r="I44" s="55">
        <v>3</v>
      </c>
      <c r="J44" s="34" t="s">
        <v>5</v>
      </c>
      <c r="K44" s="404"/>
      <c r="L44" s="23"/>
      <c r="M44" s="23"/>
      <c r="N44" s="23"/>
      <c r="O44" s="23"/>
      <c r="P44" s="23"/>
      <c r="Q44" s="23"/>
      <c r="R44" s="23"/>
      <c r="S44" s="23"/>
      <c r="T44" s="23"/>
      <c r="U44" s="23"/>
    </row>
    <row r="45" spans="1:21" ht="18.95" customHeight="1" thickTop="1" thickBot="1">
      <c r="A45" s="23"/>
      <c r="B45" s="23"/>
      <c r="C45" s="24"/>
      <c r="D45" s="23"/>
      <c r="E45" s="31" t="s">
        <v>35</v>
      </c>
      <c r="F45" s="31"/>
      <c r="G45" s="81" t="s">
        <v>32</v>
      </c>
      <c r="H45" s="55"/>
      <c r="I45" s="81" t="s">
        <v>32</v>
      </c>
      <c r="J45" s="34" t="s">
        <v>5</v>
      </c>
      <c r="K45" s="404"/>
      <c r="L45" s="23"/>
      <c r="M45" s="23"/>
      <c r="N45" s="23"/>
      <c r="O45" s="23"/>
      <c r="P45" s="23"/>
      <c r="Q45" s="23"/>
      <c r="R45" s="23"/>
      <c r="S45" s="23"/>
      <c r="T45" s="23"/>
      <c r="U45" s="23"/>
    </row>
    <row r="46" spans="1:21" ht="18.95" customHeight="1" thickTop="1" thickBot="1">
      <c r="A46" s="23"/>
      <c r="B46" s="23"/>
      <c r="C46" s="24"/>
      <c r="D46" s="23"/>
      <c r="E46" s="182" t="s">
        <v>251</v>
      </c>
      <c r="F46" s="31"/>
      <c r="G46" s="54" t="s">
        <v>32</v>
      </c>
      <c r="H46" s="55"/>
      <c r="I46" s="56" t="s">
        <v>32</v>
      </c>
      <c r="J46" s="34" t="s">
        <v>5</v>
      </c>
      <c r="K46" s="404"/>
      <c r="L46" s="203" t="s">
        <v>271</v>
      </c>
      <c r="M46" s="23"/>
      <c r="N46" s="24"/>
      <c r="O46" s="24"/>
      <c r="P46" s="24"/>
      <c r="Q46" s="24"/>
      <c r="R46" s="23"/>
      <c r="S46" s="23"/>
      <c r="T46" s="23"/>
      <c r="U46" s="23"/>
    </row>
    <row r="47" spans="1:21" ht="18.95" customHeight="1" thickTop="1" thickBot="1">
      <c r="A47" s="23"/>
      <c r="B47" s="23"/>
      <c r="C47" s="24"/>
      <c r="D47" s="23"/>
      <c r="E47" s="31" t="s">
        <v>31</v>
      </c>
      <c r="F47" s="31"/>
      <c r="G47" s="81" t="s">
        <v>32</v>
      </c>
      <c r="H47" s="55"/>
      <c r="I47" s="81" t="s">
        <v>32</v>
      </c>
      <c r="J47" s="34" t="s">
        <v>5</v>
      </c>
      <c r="K47" s="404"/>
      <c r="L47" s="23"/>
      <c r="M47" s="23"/>
      <c r="N47" s="23"/>
      <c r="O47" s="23"/>
      <c r="P47" s="23"/>
      <c r="Q47" s="23"/>
      <c r="R47" s="23"/>
      <c r="S47" s="23"/>
      <c r="T47" s="23"/>
      <c r="U47" s="23"/>
    </row>
    <row r="48" spans="1:21" ht="18.95" customHeight="1" thickTop="1" thickBot="1">
      <c r="A48" s="23"/>
      <c r="B48" s="41"/>
      <c r="C48" s="24"/>
      <c r="D48" s="23"/>
      <c r="E48" s="31" t="s">
        <v>31</v>
      </c>
      <c r="F48" s="31"/>
      <c r="G48" s="81" t="s">
        <v>32</v>
      </c>
      <c r="H48" s="55"/>
      <c r="I48" s="81" t="s">
        <v>32</v>
      </c>
      <c r="J48" s="34" t="s">
        <v>5</v>
      </c>
      <c r="K48" s="404"/>
      <c r="L48" s="23"/>
      <c r="M48" s="23"/>
      <c r="N48" s="23"/>
      <c r="O48" s="23"/>
      <c r="P48" s="23"/>
      <c r="Q48" s="23"/>
      <c r="R48" s="23"/>
      <c r="S48" s="23"/>
      <c r="T48" s="23"/>
      <c r="U48" s="23"/>
    </row>
    <row r="49" spans="1:21" ht="24.75" customHeight="1" thickTop="1" thickBot="1">
      <c r="A49" s="23"/>
      <c r="B49" s="41"/>
      <c r="C49" s="24"/>
      <c r="D49" s="23"/>
      <c r="E49" s="40" t="s">
        <v>33</v>
      </c>
      <c r="F49" s="24"/>
      <c r="G49" s="58">
        <f>SUM(G29:G48)</f>
        <v>15.4</v>
      </c>
      <c r="H49" s="59"/>
      <c r="I49" s="58">
        <f>SUM(I29:I48)</f>
        <v>35.6</v>
      </c>
      <c r="J49" s="395" t="s">
        <v>5</v>
      </c>
      <c r="K49" s="128">
        <f>SUM(K29:K48)</f>
        <v>0.55000000000000004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</row>
    <row r="50" spans="1:21" ht="33.75" customHeight="1" thickTop="1" thickBot="1">
      <c r="A50" s="23"/>
      <c r="B50" s="41"/>
      <c r="C50" s="24"/>
      <c r="D50" s="23"/>
      <c r="E50" s="82"/>
      <c r="F50" s="83"/>
      <c r="G50" s="59"/>
      <c r="H50" s="59"/>
      <c r="I50" s="59"/>
      <c r="J50" s="395"/>
      <c r="K50" s="91"/>
      <c r="L50" s="23"/>
      <c r="M50" s="23"/>
      <c r="N50" s="23"/>
      <c r="O50" s="23"/>
      <c r="P50" s="23"/>
      <c r="Q50" s="23"/>
      <c r="R50" s="23"/>
      <c r="S50" s="23"/>
      <c r="T50" s="23"/>
      <c r="U50" s="23"/>
    </row>
    <row r="51" spans="1:21" ht="27.75" customHeight="1" thickTop="1" thickBot="1">
      <c r="A51" s="23"/>
      <c r="B51" s="41"/>
      <c r="C51" s="24"/>
      <c r="D51" s="24"/>
      <c r="E51" s="61" t="s">
        <v>141</v>
      </c>
      <c r="F51" s="24"/>
      <c r="G51" s="24"/>
      <c r="H51" s="24"/>
      <c r="I51" s="24"/>
      <c r="J51" s="24"/>
      <c r="K51" s="62"/>
      <c r="L51" s="24"/>
      <c r="M51" s="23"/>
      <c r="N51" s="23"/>
      <c r="O51" s="23"/>
      <c r="P51" s="23"/>
      <c r="Q51" s="23"/>
      <c r="R51" s="23"/>
      <c r="S51" s="23"/>
      <c r="T51" s="23"/>
      <c r="U51" s="23"/>
    </row>
    <row r="52" spans="1:21" ht="24" customHeight="1" thickTop="1" thickBot="1">
      <c r="A52" s="23"/>
      <c r="B52" s="41"/>
      <c r="C52" s="24"/>
      <c r="D52" s="150"/>
      <c r="E52" s="183" t="s">
        <v>190</v>
      </c>
      <c r="F52" s="24"/>
      <c r="G52" s="24"/>
      <c r="H52" s="24"/>
      <c r="I52" s="24"/>
      <c r="J52" s="24"/>
      <c r="K52" s="62"/>
      <c r="L52" s="24"/>
      <c r="M52" s="92"/>
      <c r="N52" s="23"/>
      <c r="O52" s="23"/>
      <c r="P52" s="23"/>
      <c r="Q52" s="23"/>
      <c r="R52" s="23"/>
      <c r="S52" s="23"/>
      <c r="T52" s="23"/>
      <c r="U52" s="23"/>
    </row>
    <row r="53" spans="1:21" ht="24" customHeight="1" thickTop="1" thickBot="1">
      <c r="A53" s="23"/>
      <c r="B53" s="41"/>
      <c r="C53" s="30"/>
      <c r="D53" s="150"/>
      <c r="E53" s="175" t="s">
        <v>66</v>
      </c>
      <c r="F53" s="63"/>
      <c r="G53" s="63"/>
      <c r="H53" s="63"/>
      <c r="I53" s="63"/>
      <c r="J53" s="63"/>
      <c r="K53" s="405">
        <v>100000</v>
      </c>
      <c r="L53" s="157" t="s">
        <v>370</v>
      </c>
      <c r="M53" s="23"/>
      <c r="N53" s="24"/>
      <c r="O53" s="23"/>
      <c r="P53" s="23"/>
      <c r="Q53" s="23"/>
      <c r="R53" s="23"/>
      <c r="S53" s="23"/>
      <c r="T53" s="23"/>
      <c r="U53" s="23"/>
    </row>
    <row r="54" spans="1:21" ht="24" customHeight="1" thickTop="1" thickBot="1">
      <c r="A54" s="23"/>
      <c r="B54" s="41"/>
      <c r="C54" s="24"/>
      <c r="D54" s="150"/>
      <c r="E54" s="176" t="s">
        <v>191</v>
      </c>
      <c r="F54" s="65"/>
      <c r="G54" s="65"/>
      <c r="H54" s="65"/>
      <c r="I54" s="65"/>
      <c r="J54" s="65"/>
      <c r="K54" s="406" t="s">
        <v>121</v>
      </c>
      <c r="L54" s="157" t="s">
        <v>370</v>
      </c>
      <c r="M54" s="79"/>
      <c r="N54" s="157"/>
      <c r="O54" s="23"/>
      <c r="P54" s="23"/>
      <c r="Q54" s="23"/>
      <c r="R54" s="23"/>
      <c r="S54" s="23"/>
      <c r="T54" s="23"/>
      <c r="U54" s="23"/>
    </row>
    <row r="55" spans="1:21" ht="24" customHeight="1" thickTop="1" thickBot="1">
      <c r="A55" s="23"/>
      <c r="B55" s="41"/>
      <c r="C55" s="24"/>
      <c r="D55" s="150"/>
      <c r="E55" s="176" t="s">
        <v>72</v>
      </c>
      <c r="F55" s="65"/>
      <c r="G55" s="67"/>
      <c r="H55" s="67"/>
      <c r="I55" s="67"/>
      <c r="J55" s="68"/>
      <c r="K55" s="407">
        <v>10000</v>
      </c>
      <c r="L55" s="157" t="s">
        <v>370</v>
      </c>
      <c r="M55" s="23"/>
      <c r="N55" s="24"/>
      <c r="O55" s="23"/>
      <c r="P55" s="23"/>
      <c r="Q55" s="23"/>
      <c r="R55" s="23"/>
      <c r="S55" s="23"/>
      <c r="T55" s="23"/>
      <c r="U55" s="23"/>
    </row>
    <row r="56" spans="1:21" ht="24" customHeight="1" thickTop="1" thickBot="1">
      <c r="A56" s="23"/>
      <c r="B56" s="41"/>
      <c r="C56" s="24"/>
      <c r="D56" s="150"/>
      <c r="E56" s="184" t="s">
        <v>246</v>
      </c>
      <c r="F56" s="69"/>
      <c r="G56" s="70"/>
      <c r="H56" s="70"/>
      <c r="I56" s="70"/>
      <c r="J56" s="71"/>
      <c r="K56" s="408">
        <v>0.8</v>
      </c>
      <c r="L56" s="157" t="s">
        <v>370</v>
      </c>
      <c r="M56" s="23"/>
      <c r="N56" s="24"/>
      <c r="O56" s="23"/>
      <c r="P56" s="23"/>
      <c r="Q56" s="23"/>
      <c r="R56" s="23"/>
      <c r="S56" s="23"/>
      <c r="T56" s="23"/>
      <c r="U56" s="23"/>
    </row>
    <row r="57" spans="1:21" ht="24" customHeight="1" thickTop="1" thickBot="1">
      <c r="A57" s="23"/>
      <c r="B57" s="41"/>
      <c r="C57" s="24"/>
      <c r="D57" s="23"/>
      <c r="E57" s="66" t="s">
        <v>146</v>
      </c>
      <c r="F57" s="65"/>
      <c r="G57" s="72"/>
      <c r="H57" s="67"/>
      <c r="I57" s="67"/>
      <c r="J57" s="68"/>
      <c r="K57" s="18">
        <f>K55*K56</f>
        <v>8000</v>
      </c>
      <c r="L57" s="24"/>
      <c r="M57" s="92"/>
      <c r="N57" s="23"/>
      <c r="O57" s="23"/>
      <c r="P57" s="23"/>
      <c r="Q57" s="23"/>
      <c r="R57" s="23"/>
      <c r="S57" s="23"/>
      <c r="T57" s="23"/>
      <c r="U57" s="23"/>
    </row>
    <row r="58" spans="1:21" ht="24" customHeight="1" thickTop="1" thickBot="1">
      <c r="A58" s="23"/>
      <c r="B58" s="41"/>
      <c r="C58" s="24"/>
      <c r="D58" s="23"/>
      <c r="E58" s="174" t="s">
        <v>193</v>
      </c>
      <c r="F58" s="65"/>
      <c r="G58" s="67"/>
      <c r="H58" s="67"/>
      <c r="I58" s="67"/>
      <c r="J58" s="68"/>
      <c r="K58" s="405">
        <v>20</v>
      </c>
      <c r="L58" s="79" t="s">
        <v>206</v>
      </c>
      <c r="M58" s="92"/>
      <c r="N58" s="23"/>
      <c r="O58" s="23"/>
      <c r="P58" s="23"/>
      <c r="Q58" s="23"/>
      <c r="R58" s="23"/>
      <c r="S58" s="23"/>
      <c r="T58" s="23"/>
      <c r="U58" s="23"/>
    </row>
    <row r="59" spans="1:21" ht="24" customHeight="1" thickTop="1">
      <c r="A59" s="23"/>
      <c r="B59" s="41"/>
      <c r="C59" s="24"/>
      <c r="D59" s="23"/>
      <c r="E59" s="66" t="s">
        <v>320</v>
      </c>
      <c r="F59" s="65"/>
      <c r="G59" s="67"/>
      <c r="H59" s="67"/>
      <c r="I59" s="67"/>
      <c r="J59" s="68"/>
      <c r="K59" s="19">
        <f>K49</f>
        <v>0.55000000000000004</v>
      </c>
      <c r="L59" s="24"/>
      <c r="M59" s="92"/>
      <c r="N59" s="92"/>
      <c r="O59" s="23"/>
      <c r="P59" s="23"/>
      <c r="Q59" s="23"/>
      <c r="R59" s="23"/>
      <c r="S59" s="23"/>
      <c r="T59" s="23"/>
      <c r="U59" s="23"/>
    </row>
    <row r="60" spans="1:21" ht="24" customHeight="1">
      <c r="A60" s="23"/>
      <c r="B60" s="41"/>
      <c r="C60" s="24"/>
      <c r="D60" s="23"/>
      <c r="E60" s="285" t="s">
        <v>307</v>
      </c>
      <c r="F60" s="287"/>
      <c r="G60" s="288"/>
      <c r="H60" s="288"/>
      <c r="I60" s="288"/>
      <c r="J60" s="289"/>
      <c r="K60" s="277">
        <f>(K57*K58)*K59</f>
        <v>88000</v>
      </c>
      <c r="L60" s="24"/>
      <c r="M60" s="92"/>
      <c r="N60" s="92"/>
      <c r="O60" s="23"/>
      <c r="P60" s="23"/>
      <c r="Q60" s="23"/>
      <c r="R60" s="23"/>
      <c r="S60" s="23"/>
      <c r="T60" s="23"/>
      <c r="U60" s="23"/>
    </row>
    <row r="61" spans="1:21" ht="24.95" customHeight="1">
      <c r="A61" s="23"/>
      <c r="B61" s="41"/>
      <c r="C61" s="24"/>
      <c r="D61" s="23"/>
      <c r="E61" s="173" t="s">
        <v>68</v>
      </c>
      <c r="F61" s="65"/>
      <c r="G61" s="67"/>
      <c r="H61" s="67"/>
      <c r="I61" s="67"/>
      <c r="J61" s="68"/>
      <c r="K61" s="19">
        <f>K26</f>
        <v>10</v>
      </c>
      <c r="L61" s="24"/>
      <c r="M61" s="92"/>
      <c r="N61" s="92"/>
      <c r="O61" s="23"/>
      <c r="P61" s="23"/>
      <c r="Q61" s="23"/>
      <c r="R61" s="23"/>
      <c r="S61" s="23"/>
      <c r="T61" s="23"/>
      <c r="U61" s="23"/>
    </row>
    <row r="62" spans="1:21" ht="24.95" customHeight="1">
      <c r="A62" s="23"/>
      <c r="B62" s="41"/>
      <c r="C62" s="24"/>
      <c r="D62" s="23"/>
      <c r="E62" s="66" t="s">
        <v>76</v>
      </c>
      <c r="F62" s="65"/>
      <c r="G62" s="67"/>
      <c r="H62" s="67"/>
      <c r="I62" s="67"/>
      <c r="J62" s="68"/>
      <c r="K62" s="172">
        <f>K61*12</f>
        <v>120</v>
      </c>
      <c r="L62" s="24"/>
      <c r="M62" s="92"/>
      <c r="N62" s="92"/>
      <c r="O62" s="23"/>
      <c r="P62" s="23"/>
      <c r="Q62" s="23"/>
      <c r="R62" s="23"/>
      <c r="S62" s="23"/>
      <c r="T62" s="23"/>
      <c r="U62" s="23"/>
    </row>
    <row r="63" spans="1:21" ht="24.95" customHeight="1" thickBot="1">
      <c r="A63" s="23"/>
      <c r="B63" s="41"/>
      <c r="C63" s="30"/>
      <c r="D63" s="23"/>
      <c r="E63" s="286" t="s">
        <v>308</v>
      </c>
      <c r="F63" s="69"/>
      <c r="G63" s="70"/>
      <c r="H63" s="70"/>
      <c r="I63" s="70"/>
      <c r="J63" s="71"/>
      <c r="K63" s="181">
        <f>(K60*12)+K62</f>
        <v>1056120</v>
      </c>
      <c r="L63" s="24"/>
      <c r="M63" s="92"/>
      <c r="N63" s="92"/>
      <c r="O63" s="23"/>
      <c r="P63" s="23"/>
      <c r="Q63" s="23"/>
      <c r="R63" s="23"/>
      <c r="S63" s="23"/>
      <c r="T63" s="23"/>
      <c r="U63" s="23"/>
    </row>
    <row r="64" spans="1:21" ht="24.95" customHeight="1" thickTop="1" thickBot="1">
      <c r="A64" s="23"/>
      <c r="B64" s="41"/>
      <c r="C64" s="24"/>
      <c r="D64" s="92"/>
      <c r="E64" s="180" t="s">
        <v>303</v>
      </c>
      <c r="F64" s="73"/>
      <c r="G64" s="73"/>
      <c r="H64" s="73"/>
      <c r="I64" s="73"/>
      <c r="J64" s="74"/>
      <c r="K64" s="272">
        <f>'Check Payment Analysis'!K70+'ACH Payment Analysis'!K63</f>
        <v>2342520</v>
      </c>
      <c r="L64" s="24"/>
      <c r="M64" s="24"/>
      <c r="N64" s="92"/>
      <c r="O64" s="23"/>
      <c r="P64" s="23"/>
      <c r="Q64" s="23"/>
      <c r="R64" s="23"/>
      <c r="S64" s="23"/>
      <c r="T64" s="23"/>
      <c r="U64" s="23"/>
    </row>
    <row r="65" spans="1:21" ht="24.95" customHeight="1" thickTop="1" thickBot="1">
      <c r="A65" s="23"/>
      <c r="B65" s="41"/>
      <c r="C65" s="30"/>
      <c r="D65" s="92"/>
      <c r="E65" s="75" t="s">
        <v>48</v>
      </c>
      <c r="F65" s="76"/>
      <c r="G65" s="76"/>
      <c r="H65" s="76"/>
      <c r="I65" s="76"/>
      <c r="J65" s="76"/>
      <c r="K65" s="20">
        <v>0</v>
      </c>
      <c r="L65" s="24"/>
      <c r="M65" s="24"/>
      <c r="N65" s="92"/>
      <c r="O65" s="23"/>
      <c r="P65" s="23"/>
      <c r="Q65" s="23"/>
      <c r="R65" s="23"/>
      <c r="S65" s="23"/>
      <c r="T65" s="23"/>
      <c r="U65" s="23"/>
    </row>
    <row r="66" spans="1:21" ht="11.25" customHeight="1" thickTop="1">
      <c r="A66" s="23"/>
      <c r="B66" s="41"/>
      <c r="C66" s="24"/>
      <c r="D66" s="92"/>
      <c r="E66" s="23"/>
      <c r="F66" s="35"/>
      <c r="G66" s="89"/>
      <c r="H66" s="89"/>
      <c r="I66" s="89"/>
      <c r="J66" s="23"/>
      <c r="K66" s="409" t="s">
        <v>229</v>
      </c>
      <c r="L66" s="24"/>
      <c r="M66" s="24"/>
      <c r="N66" s="92"/>
      <c r="O66" s="23"/>
      <c r="P66" s="23"/>
      <c r="Q66" s="23"/>
      <c r="R66" s="23"/>
      <c r="S66" s="23"/>
      <c r="T66" s="23"/>
      <c r="U66" s="23"/>
    </row>
    <row r="67" spans="1:21" ht="33" customHeight="1">
      <c r="A67" s="23"/>
      <c r="B67" s="41"/>
      <c r="C67" s="24"/>
      <c r="D67" s="92"/>
      <c r="E67" s="434" t="s">
        <v>160</v>
      </c>
      <c r="F67" s="434"/>
      <c r="G67" s="434"/>
      <c r="H67" s="434"/>
      <c r="I67" s="434"/>
      <c r="J67" s="434"/>
      <c r="K67" s="434"/>
      <c r="L67" s="24"/>
      <c r="M67" s="24"/>
      <c r="N67" s="92"/>
      <c r="O67" s="23"/>
      <c r="P67" s="23"/>
      <c r="Q67" s="23"/>
      <c r="R67" s="23"/>
      <c r="S67" s="23"/>
      <c r="T67" s="23"/>
      <c r="U67" s="23"/>
    </row>
    <row r="68" spans="1:21" ht="15" customHeight="1">
      <c r="A68" s="23"/>
      <c r="B68" s="23"/>
      <c r="C68" s="24"/>
      <c r="D68" s="92"/>
      <c r="E68" s="78" t="s">
        <v>39</v>
      </c>
      <c r="F68" s="77"/>
      <c r="G68" s="77"/>
      <c r="H68" s="77"/>
      <c r="I68" s="77"/>
      <c r="J68" s="77"/>
      <c r="K68" s="77"/>
      <c r="L68" s="24"/>
      <c r="M68" s="24"/>
      <c r="N68" s="92"/>
      <c r="O68" s="23"/>
      <c r="P68" s="23"/>
      <c r="Q68" s="23"/>
      <c r="R68" s="23"/>
      <c r="S68" s="23"/>
      <c r="T68" s="23"/>
      <c r="U68" s="23"/>
    </row>
    <row r="69" spans="1:21" ht="15" customHeight="1">
      <c r="A69" s="23"/>
      <c r="B69" s="23"/>
      <c r="C69" s="24"/>
      <c r="D69" s="92"/>
      <c r="E69" s="78" t="s">
        <v>40</v>
      </c>
      <c r="F69" s="77"/>
      <c r="G69" s="77"/>
      <c r="H69" s="77"/>
      <c r="I69" s="77"/>
      <c r="J69" s="77"/>
      <c r="K69" s="77"/>
      <c r="L69" s="24"/>
      <c r="M69" s="24"/>
      <c r="N69" s="92"/>
      <c r="O69" s="23"/>
      <c r="P69" s="23"/>
      <c r="Q69" s="23"/>
      <c r="R69" s="23"/>
      <c r="S69" s="23"/>
      <c r="T69" s="23"/>
      <c r="U69" s="23"/>
    </row>
    <row r="70" spans="1:21" ht="15" customHeight="1">
      <c r="A70" s="23"/>
      <c r="B70" s="23"/>
      <c r="C70" s="24"/>
      <c r="D70" s="92"/>
      <c r="E70" s="78" t="s">
        <v>41</v>
      </c>
      <c r="F70" s="77"/>
      <c r="G70" s="77"/>
      <c r="H70" s="77"/>
      <c r="I70" s="77"/>
      <c r="J70" s="77"/>
      <c r="K70" s="77"/>
      <c r="L70" s="24"/>
      <c r="M70" s="24"/>
      <c r="N70" s="92"/>
      <c r="O70" s="23"/>
      <c r="P70" s="23"/>
      <c r="Q70" s="23"/>
      <c r="R70" s="23"/>
      <c r="S70" s="23"/>
      <c r="T70" s="23"/>
      <c r="U70" s="23"/>
    </row>
    <row r="71" spans="1:21" ht="28.5" customHeight="1">
      <c r="A71" s="23"/>
      <c r="B71" s="23"/>
      <c r="C71" s="24"/>
      <c r="D71" s="92"/>
      <c r="E71" s="208" t="s">
        <v>208</v>
      </c>
      <c r="F71" s="24"/>
      <c r="G71" s="24"/>
      <c r="H71" s="24"/>
      <c r="I71" s="24"/>
      <c r="J71" s="24"/>
      <c r="K71" s="24"/>
      <c r="L71" s="24"/>
      <c r="M71" s="24"/>
      <c r="N71" s="92"/>
      <c r="O71" s="23"/>
      <c r="P71" s="23"/>
      <c r="Q71" s="23"/>
      <c r="R71" s="23"/>
      <c r="S71" s="23"/>
      <c r="T71" s="23"/>
      <c r="U71" s="23"/>
    </row>
    <row r="72" spans="1:21" s="155" customFormat="1" ht="15" customHeight="1">
      <c r="A72" s="79"/>
      <c r="B72" s="79"/>
      <c r="C72" s="157"/>
      <c r="D72" s="201"/>
      <c r="E72" s="78" t="s">
        <v>134</v>
      </c>
      <c r="F72" s="157"/>
      <c r="G72" s="157"/>
      <c r="H72" s="157"/>
      <c r="I72" s="157"/>
      <c r="J72" s="157"/>
      <c r="K72" s="157"/>
      <c r="L72" s="157"/>
      <c r="M72" s="157"/>
      <c r="N72" s="201"/>
      <c r="O72" s="79"/>
      <c r="P72" s="79"/>
      <c r="Q72" s="79"/>
      <c r="R72" s="79"/>
      <c r="S72" s="79"/>
      <c r="T72" s="79"/>
      <c r="U72" s="79"/>
    </row>
    <row r="73" spans="1:21" s="155" customFormat="1" ht="15" customHeight="1">
      <c r="A73" s="79"/>
      <c r="B73" s="79"/>
      <c r="C73" s="157"/>
      <c r="D73" s="79"/>
      <c r="E73" s="158" t="s">
        <v>158</v>
      </c>
      <c r="F73" s="157"/>
      <c r="G73" s="157"/>
      <c r="H73" s="157"/>
      <c r="I73" s="157"/>
      <c r="J73" s="157"/>
      <c r="K73" s="157"/>
      <c r="L73" s="157"/>
      <c r="M73" s="157"/>
      <c r="N73" s="201"/>
      <c r="O73" s="79"/>
      <c r="P73" s="79"/>
      <c r="Q73" s="79"/>
      <c r="R73" s="79"/>
      <c r="S73" s="79"/>
      <c r="T73" s="79"/>
      <c r="U73" s="79"/>
    </row>
    <row r="74" spans="1:21" s="155" customFormat="1" ht="10.5" customHeight="1">
      <c r="A74" s="79"/>
      <c r="B74" s="79"/>
      <c r="C74" s="157"/>
      <c r="D74" s="79"/>
      <c r="E74" s="157" t="s">
        <v>155</v>
      </c>
      <c r="F74" s="157"/>
      <c r="G74" s="157"/>
      <c r="H74" s="157"/>
      <c r="I74" s="157"/>
      <c r="J74" s="157"/>
      <c r="K74" s="157"/>
      <c r="L74" s="157"/>
      <c r="M74" s="157"/>
      <c r="N74" s="201"/>
      <c r="O74" s="79"/>
      <c r="P74" s="79"/>
      <c r="Q74" s="79"/>
      <c r="R74" s="79"/>
      <c r="S74" s="79"/>
      <c r="T74" s="79"/>
      <c r="U74" s="79"/>
    </row>
    <row r="75" spans="1:21" s="155" customFormat="1" ht="15" customHeight="1">
      <c r="A75" s="79"/>
      <c r="B75" s="79"/>
      <c r="C75" s="157"/>
      <c r="D75" s="79"/>
      <c r="E75" s="158" t="s">
        <v>156</v>
      </c>
      <c r="F75" s="157"/>
      <c r="G75" s="157"/>
      <c r="H75" s="157"/>
      <c r="I75" s="157"/>
      <c r="J75" s="157"/>
      <c r="K75" s="157"/>
      <c r="L75" s="157"/>
      <c r="M75" s="201"/>
      <c r="N75" s="201"/>
      <c r="O75" s="79"/>
      <c r="P75" s="79"/>
      <c r="Q75" s="79"/>
      <c r="R75" s="79"/>
      <c r="S75" s="79"/>
      <c r="T75" s="79"/>
      <c r="U75" s="79"/>
    </row>
    <row r="76" spans="1:21" ht="15" customHeight="1">
      <c r="A76" s="23"/>
      <c r="B76" s="23"/>
      <c r="C76" s="24"/>
      <c r="D76" s="23"/>
      <c r="E76" s="158" t="s">
        <v>157</v>
      </c>
      <c r="F76" s="24"/>
      <c r="G76" s="24"/>
      <c r="H76" s="24"/>
      <c r="I76" s="24"/>
      <c r="J76" s="24"/>
      <c r="K76" s="24"/>
      <c r="L76" s="24"/>
      <c r="M76" s="92"/>
      <c r="N76" s="92"/>
      <c r="O76" s="23"/>
      <c r="P76" s="23"/>
      <c r="Q76" s="23"/>
      <c r="R76" s="23"/>
      <c r="S76" s="23"/>
      <c r="T76" s="23"/>
      <c r="U76" s="23"/>
    </row>
    <row r="77" spans="1:21" ht="12.75" customHeight="1">
      <c r="A77" s="23"/>
      <c r="B77" s="23"/>
      <c r="C77" s="24"/>
      <c r="D77" s="23"/>
      <c r="E77" s="79" t="s">
        <v>231</v>
      </c>
      <c r="F77" s="24"/>
      <c r="G77" s="24"/>
      <c r="H77" s="24"/>
      <c r="I77" s="24"/>
      <c r="J77" s="24"/>
      <c r="K77" s="24"/>
      <c r="L77" s="24"/>
      <c r="M77" s="92"/>
      <c r="N77" s="92"/>
      <c r="O77" s="23"/>
      <c r="P77" s="23"/>
      <c r="Q77" s="23"/>
      <c r="R77" s="23"/>
      <c r="S77" s="23"/>
      <c r="T77" s="23"/>
      <c r="U77" s="23"/>
    </row>
    <row r="78" spans="1:21" ht="24.95" customHeight="1">
      <c r="A78" s="23"/>
      <c r="B78" s="23"/>
      <c r="C78" s="24"/>
      <c r="D78" s="23"/>
      <c r="E78" s="23"/>
      <c r="F78" s="24"/>
      <c r="G78" s="24"/>
      <c r="H78" s="24"/>
      <c r="I78" s="24"/>
      <c r="J78" s="24"/>
      <c r="K78" s="24"/>
      <c r="L78" s="24"/>
      <c r="M78" s="92"/>
      <c r="N78" s="92"/>
      <c r="O78" s="23"/>
      <c r="P78" s="23"/>
      <c r="Q78" s="23"/>
      <c r="R78" s="23"/>
      <c r="S78" s="23"/>
      <c r="T78" s="23"/>
      <c r="U78" s="23"/>
    </row>
    <row r="79" spans="1:21" ht="24.95" customHeight="1">
      <c r="A79" s="23"/>
      <c r="B79" s="23"/>
      <c r="C79" s="24"/>
      <c r="D79" s="23"/>
      <c r="E79" s="23"/>
      <c r="F79" s="24"/>
      <c r="G79" s="24"/>
      <c r="H79" s="24"/>
      <c r="I79" s="24"/>
      <c r="J79" s="24"/>
      <c r="K79" s="24"/>
      <c r="L79" s="24"/>
      <c r="M79" s="92"/>
      <c r="N79" s="92"/>
      <c r="O79" s="23"/>
      <c r="P79" s="23"/>
      <c r="Q79" s="23"/>
      <c r="R79" s="23"/>
      <c r="S79" s="23"/>
      <c r="T79" s="23"/>
      <c r="U79" s="23"/>
    </row>
    <row r="80" spans="1:21" ht="24.95" customHeight="1">
      <c r="A80" s="23"/>
      <c r="B80" s="23"/>
      <c r="C80" s="24"/>
      <c r="D80" s="23"/>
      <c r="E80" s="23"/>
      <c r="F80" s="24"/>
      <c r="G80" s="24"/>
      <c r="H80" s="24"/>
      <c r="I80" s="24"/>
      <c r="J80" s="24"/>
      <c r="K80" s="24"/>
      <c r="L80" s="24"/>
      <c r="M80" s="92"/>
      <c r="N80" s="92"/>
      <c r="O80" s="23"/>
      <c r="P80" s="23"/>
      <c r="Q80" s="23"/>
      <c r="R80" s="23"/>
      <c r="S80" s="23"/>
      <c r="T80" s="23"/>
      <c r="U80" s="23"/>
    </row>
    <row r="81" spans="1:21" ht="10.5" customHeight="1">
      <c r="A81" s="23"/>
      <c r="B81" s="23"/>
      <c r="C81" s="24"/>
      <c r="D81" s="23"/>
      <c r="E81" s="23"/>
      <c r="F81" s="24"/>
      <c r="G81" s="24"/>
      <c r="H81" s="24"/>
      <c r="I81" s="24"/>
      <c r="J81" s="24"/>
      <c r="K81" s="24"/>
      <c r="L81" s="24"/>
      <c r="M81" s="92"/>
      <c r="N81" s="92"/>
      <c r="O81" s="23"/>
      <c r="P81" s="23"/>
      <c r="Q81" s="23"/>
      <c r="R81" s="23"/>
      <c r="S81" s="23"/>
      <c r="T81" s="23"/>
      <c r="U81" s="23"/>
    </row>
    <row r="82" spans="1:21" ht="24.95" customHeight="1">
      <c r="A82" s="23"/>
      <c r="B82" s="23"/>
      <c r="C82" s="24"/>
      <c r="D82" s="23"/>
      <c r="E82" s="23"/>
      <c r="F82" s="92"/>
      <c r="G82" s="92"/>
      <c r="H82" s="92"/>
      <c r="I82" s="92"/>
      <c r="J82" s="92"/>
      <c r="K82" s="92"/>
      <c r="L82" s="92"/>
      <c r="M82" s="92"/>
      <c r="N82" s="92"/>
      <c r="O82" s="23"/>
      <c r="P82" s="23"/>
      <c r="Q82" s="23"/>
      <c r="R82" s="23"/>
      <c r="S82" s="23"/>
      <c r="T82" s="23"/>
      <c r="U82" s="23"/>
    </row>
    <row r="83" spans="1:21">
      <c r="A83" s="23"/>
      <c r="B83" s="23"/>
      <c r="C83" s="24"/>
      <c r="D83" s="23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23"/>
      <c r="P83" s="23"/>
      <c r="Q83" s="23"/>
      <c r="R83" s="23"/>
      <c r="S83" s="23"/>
      <c r="T83" s="23"/>
      <c r="U83" s="23"/>
    </row>
    <row r="84" spans="1:21">
      <c r="A84" s="23"/>
      <c r="B84" s="23"/>
      <c r="C84" s="202"/>
      <c r="D84" s="23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23"/>
      <c r="P84" s="23"/>
      <c r="Q84" s="23"/>
      <c r="R84" s="23"/>
      <c r="S84" s="23"/>
      <c r="T84" s="23"/>
      <c r="U84" s="23"/>
    </row>
    <row r="85" spans="1:21">
      <c r="A85" s="23"/>
      <c r="B85" s="23"/>
      <c r="C85" s="24"/>
      <c r="D85" s="23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23"/>
      <c r="P85" s="23"/>
      <c r="Q85" s="23"/>
      <c r="R85" s="23"/>
      <c r="S85" s="23"/>
      <c r="T85" s="23"/>
      <c r="U85" s="23"/>
    </row>
    <row r="86" spans="1:21" ht="17.45" customHeight="1">
      <c r="A86" s="23"/>
      <c r="B86" s="23"/>
      <c r="C86" s="24"/>
      <c r="D86" s="23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23"/>
      <c r="P86" s="23"/>
      <c r="Q86" s="23"/>
      <c r="R86" s="23"/>
      <c r="S86" s="23"/>
      <c r="T86" s="23"/>
      <c r="U86" s="23"/>
    </row>
    <row r="87" spans="1:21" ht="17.45" customHeight="1">
      <c r="A87" s="23"/>
      <c r="B87" s="23"/>
      <c r="C87" s="24"/>
      <c r="D87" s="23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23"/>
      <c r="P87" s="23"/>
      <c r="Q87" s="23"/>
      <c r="R87" s="23"/>
      <c r="S87" s="23"/>
      <c r="T87" s="23"/>
      <c r="U87" s="23"/>
    </row>
    <row r="88" spans="1:21" ht="17.45" customHeight="1">
      <c r="A88" s="23"/>
      <c r="B88" s="23"/>
      <c r="C88" s="24"/>
      <c r="D88" s="23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23"/>
      <c r="P88" s="23"/>
      <c r="Q88" s="23"/>
      <c r="R88" s="23"/>
      <c r="S88" s="23"/>
      <c r="T88" s="23"/>
      <c r="U88" s="23"/>
    </row>
    <row r="89" spans="1:21">
      <c r="A89" s="23"/>
      <c r="B89" s="23"/>
      <c r="C89" s="23"/>
      <c r="D89" s="23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23"/>
      <c r="P89" s="23"/>
      <c r="Q89" s="23"/>
      <c r="R89" s="23"/>
      <c r="S89" s="23"/>
      <c r="T89" s="23"/>
      <c r="U89" s="23"/>
    </row>
    <row r="90" spans="1:21">
      <c r="A90" s="23"/>
      <c r="B90" s="23"/>
      <c r="C90" s="23"/>
      <c r="D90" s="23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23"/>
      <c r="P90" s="23"/>
      <c r="Q90" s="23"/>
      <c r="R90" s="23"/>
      <c r="S90" s="23"/>
      <c r="T90" s="23"/>
      <c r="U90" s="23"/>
    </row>
    <row r="91" spans="1:21">
      <c r="A91" s="23"/>
      <c r="B91" s="23"/>
      <c r="C91" s="23"/>
      <c r="D91" s="23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23"/>
      <c r="P91" s="23"/>
      <c r="Q91" s="23"/>
      <c r="R91" s="23"/>
      <c r="S91" s="23"/>
      <c r="T91" s="23"/>
      <c r="U91" s="23"/>
    </row>
    <row r="92" spans="1:21"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21"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21"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21"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21"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5:14"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5:14"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5:14"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5:14"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5:14"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5:14"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5:14"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5:14"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5:14"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5:14"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5:14"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5:14"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5:14"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5:14"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5:14"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5:14"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5:14"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5:14"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5:14"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5:14"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5:14"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5:14"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5:14"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5:14"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5:14"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5:14"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5:14"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5:14"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5:14">
      <c r="E125" s="1"/>
      <c r="F125" s="1"/>
      <c r="G125" s="1"/>
      <c r="H125" s="1"/>
      <c r="I125" s="1"/>
      <c r="J125" s="1"/>
      <c r="K125" s="1"/>
      <c r="L125" s="1"/>
      <c r="M125" s="1"/>
      <c r="N125" s="1"/>
    </row>
  </sheetData>
  <sheetProtection password="F1C7" sheet="1" objects="1" scenarios="1" selectLockedCells="1"/>
  <mergeCells count="4">
    <mergeCell ref="F8:I8"/>
    <mergeCell ref="E6:J6"/>
    <mergeCell ref="E67:K67"/>
    <mergeCell ref="L30:M30"/>
  </mergeCells>
  <dataValidations count="1">
    <dataValidation type="list" allowBlank="1" showInputMessage="1" showErrorMessage="1" sqref="K54">
      <formula1>"Select Frequency,Daily,Weekly,Bi-Weekly,Monthly"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8"/>
  <sheetViews>
    <sheetView showGridLines="0" showRowColHeaders="0" workbookViewId="0"/>
  </sheetViews>
  <sheetFormatPr defaultRowHeight="15"/>
  <cols>
    <col min="1" max="1" width="2.5703125" customWidth="1"/>
    <col min="5" max="5" width="45.7109375" customWidth="1"/>
    <col min="6" max="6" width="1.42578125" customWidth="1"/>
    <col min="7" max="7" width="11.5703125" bestFit="1" customWidth="1"/>
    <col min="8" max="8" width="2.140625" customWidth="1"/>
    <col min="9" max="9" width="11.140625" bestFit="1" customWidth="1"/>
    <col min="11" max="11" width="16.7109375" customWidth="1"/>
    <col min="13" max="13" width="52.85546875" customWidth="1"/>
  </cols>
  <sheetData>
    <row r="1" spans="1:24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4" ht="30" customHeight="1">
      <c r="A5" s="23"/>
      <c r="B5" s="23"/>
      <c r="C5" s="94" t="s">
        <v>355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24" ht="27" customHeight="1">
      <c r="A6" s="23"/>
      <c r="B6" s="23"/>
      <c r="C6" s="24"/>
      <c r="D6" s="23"/>
      <c r="E6" s="427" t="s">
        <v>44</v>
      </c>
      <c r="F6" s="427"/>
      <c r="G6" s="427"/>
      <c r="H6" s="427"/>
      <c r="I6" s="427"/>
      <c r="J6" s="4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</row>
    <row r="7" spans="1:24">
      <c r="A7" s="23"/>
      <c r="B7" s="23"/>
      <c r="C7" s="24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</row>
    <row r="8" spans="1:24" ht="17.25" customHeight="1">
      <c r="A8" s="23"/>
      <c r="B8" s="23"/>
      <c r="C8" s="23"/>
      <c r="D8" s="23"/>
      <c r="E8" s="23"/>
      <c r="F8" s="428" t="s">
        <v>0</v>
      </c>
      <c r="G8" s="428"/>
      <c r="H8" s="428"/>
      <c r="I8" s="428"/>
      <c r="J8" s="23"/>
      <c r="K8" s="26" t="s">
        <v>46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</row>
    <row r="9" spans="1:24" ht="14.25" customHeight="1">
      <c r="A9" s="23"/>
      <c r="B9" s="23"/>
      <c r="C9" s="25" t="s">
        <v>129</v>
      </c>
      <c r="D9" s="23"/>
      <c r="E9" s="23"/>
      <c r="F9" s="23"/>
      <c r="G9" s="399" t="s">
        <v>1</v>
      </c>
      <c r="H9" s="399"/>
      <c r="I9" s="399" t="s">
        <v>2</v>
      </c>
      <c r="J9" s="23"/>
      <c r="K9" s="26" t="s">
        <v>3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</row>
    <row r="10" spans="1:24" ht="8.25" customHeight="1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93" t="s">
        <v>45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4" ht="19.5" customHeight="1">
      <c r="A11" s="23"/>
      <c r="B11" s="23"/>
      <c r="C11" s="94"/>
      <c r="D11" s="23" t="s">
        <v>105</v>
      </c>
      <c r="E11" s="23"/>
      <c r="F11" s="23"/>
      <c r="G11" s="95"/>
      <c r="H11" s="96"/>
      <c r="I11" s="97"/>
      <c r="J11" s="45"/>
      <c r="K11" s="86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1:24" ht="8.25" customHeight="1">
      <c r="A12" s="23"/>
      <c r="B12" s="23"/>
      <c r="C12" s="94"/>
      <c r="D12" s="23"/>
      <c r="E12" s="23"/>
      <c r="F12" s="23"/>
      <c r="G12" s="95"/>
      <c r="H12" s="96"/>
      <c r="I12" s="97"/>
      <c r="J12" s="45"/>
      <c r="K12" s="86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24" ht="19.5" customHeight="1" thickBot="1">
      <c r="A13" s="23"/>
      <c r="B13" s="23"/>
      <c r="C13" s="94"/>
      <c r="D13" s="94" t="s">
        <v>96</v>
      </c>
      <c r="E13" s="23"/>
      <c r="F13" s="23"/>
      <c r="G13" s="95"/>
      <c r="H13" s="96"/>
      <c r="I13" s="97"/>
      <c r="J13" s="45"/>
      <c r="K13" s="86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</row>
    <row r="14" spans="1:24" ht="18.75" customHeight="1" thickTop="1" thickBot="1">
      <c r="A14" s="23"/>
      <c r="B14" s="23"/>
      <c r="C14" s="94"/>
      <c r="D14" s="23"/>
      <c r="E14" s="23" t="s">
        <v>84</v>
      </c>
      <c r="F14" s="23"/>
      <c r="G14" s="56">
        <v>0</v>
      </c>
      <c r="H14" s="96"/>
      <c r="I14" s="56">
        <v>500</v>
      </c>
      <c r="J14" s="34" t="s">
        <v>5</v>
      </c>
      <c r="K14" s="402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 ht="18.75" customHeight="1" thickTop="1" thickBot="1">
      <c r="A15" s="23"/>
      <c r="B15" s="23"/>
      <c r="C15" s="94"/>
      <c r="D15" s="23"/>
      <c r="E15" s="23" t="s">
        <v>83</v>
      </c>
      <c r="F15" s="23"/>
      <c r="G15" s="56">
        <v>0</v>
      </c>
      <c r="H15" s="96"/>
      <c r="I15" s="56">
        <v>500</v>
      </c>
      <c r="J15" s="34" t="s">
        <v>5</v>
      </c>
      <c r="K15" s="402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24" ht="18.75" customHeight="1" thickTop="1" thickBot="1">
      <c r="A16" s="23"/>
      <c r="B16" s="23"/>
      <c r="C16" s="94"/>
      <c r="D16" s="23"/>
      <c r="E16" s="23" t="s">
        <v>85</v>
      </c>
      <c r="F16" s="95"/>
      <c r="G16" s="56">
        <v>0</v>
      </c>
      <c r="H16" s="98"/>
      <c r="I16" s="56">
        <v>500</v>
      </c>
      <c r="J16" s="34" t="s">
        <v>5</v>
      </c>
      <c r="K16" s="402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</row>
    <row r="17" spans="1:24" ht="18.75" customHeight="1" thickTop="1" thickBot="1">
      <c r="A17" s="23"/>
      <c r="B17" s="23"/>
      <c r="C17" s="94"/>
      <c r="D17" s="23"/>
      <c r="E17" s="41" t="s">
        <v>88</v>
      </c>
      <c r="F17" s="31"/>
      <c r="G17" s="95">
        <v>20000</v>
      </c>
      <c r="H17" s="81"/>
      <c r="I17" s="81" t="s">
        <v>32</v>
      </c>
      <c r="J17" s="34" t="s">
        <v>5</v>
      </c>
      <c r="K17" s="402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</row>
    <row r="18" spans="1:24" ht="18.75" customHeight="1" thickTop="1" thickBot="1">
      <c r="A18" s="23"/>
      <c r="B18" s="23"/>
      <c r="C18" s="94"/>
      <c r="D18" s="23"/>
      <c r="E18" s="28" t="s">
        <v>89</v>
      </c>
      <c r="F18" s="23"/>
      <c r="G18" s="95"/>
      <c r="H18" s="96"/>
      <c r="I18" s="99"/>
      <c r="J18" s="45"/>
      <c r="K18" s="100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</row>
    <row r="19" spans="1:24" ht="18.75" customHeight="1" thickTop="1" thickBot="1">
      <c r="A19" s="23"/>
      <c r="B19" s="23"/>
      <c r="C19" s="94"/>
      <c r="D19" s="23"/>
      <c r="E19" s="41" t="s">
        <v>56</v>
      </c>
      <c r="F19" s="95"/>
      <c r="G19" s="33">
        <v>200</v>
      </c>
      <c r="H19" s="98"/>
      <c r="I19" s="33">
        <v>500</v>
      </c>
      <c r="J19" s="34" t="s">
        <v>5</v>
      </c>
      <c r="K19" s="402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</row>
    <row r="20" spans="1:24" ht="18.75" customHeight="1" thickTop="1" thickBot="1">
      <c r="A20" s="23"/>
      <c r="B20" s="23"/>
      <c r="C20" s="94"/>
      <c r="D20" s="23"/>
      <c r="E20" s="41" t="s">
        <v>80</v>
      </c>
      <c r="F20" s="95"/>
      <c r="G20" s="33">
        <v>200</v>
      </c>
      <c r="H20" s="98"/>
      <c r="I20" s="33">
        <v>500</v>
      </c>
      <c r="J20" s="34" t="s">
        <v>5</v>
      </c>
      <c r="K20" s="402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</row>
    <row r="21" spans="1:24" ht="18.75" customHeight="1" thickTop="1" thickBot="1">
      <c r="A21" s="23"/>
      <c r="B21" s="23"/>
      <c r="C21" s="94"/>
      <c r="D21" s="23"/>
      <c r="E21" s="31" t="s">
        <v>31</v>
      </c>
      <c r="F21" s="31"/>
      <c r="G21" s="81" t="s">
        <v>32</v>
      </c>
      <c r="H21" s="55"/>
      <c r="I21" s="81" t="s">
        <v>32</v>
      </c>
      <c r="J21" s="34" t="s">
        <v>5</v>
      </c>
      <c r="K21" s="402"/>
      <c r="L21" s="9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</row>
    <row r="22" spans="1:24" ht="18.75" customHeight="1" thickTop="1" thickBot="1">
      <c r="A22" s="23"/>
      <c r="B22" s="23"/>
      <c r="C22" s="94"/>
      <c r="D22" s="23"/>
      <c r="E22" s="31" t="s">
        <v>31</v>
      </c>
      <c r="F22" s="31"/>
      <c r="G22" s="81" t="s">
        <v>32</v>
      </c>
      <c r="H22" s="55"/>
      <c r="I22" s="81" t="s">
        <v>32</v>
      </c>
      <c r="J22" s="34" t="s">
        <v>5</v>
      </c>
      <c r="K22" s="402"/>
      <c r="L22" s="9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</row>
    <row r="23" spans="1:24" ht="18.75" customHeight="1" thickTop="1" thickBot="1">
      <c r="A23" s="23"/>
      <c r="B23" s="23"/>
      <c r="C23" s="94"/>
      <c r="D23" s="23"/>
      <c r="E23" s="101" t="s">
        <v>95</v>
      </c>
      <c r="F23" s="23"/>
      <c r="G23" s="89"/>
      <c r="H23" s="102"/>
      <c r="I23" s="23"/>
      <c r="J23" s="103" t="s">
        <v>5</v>
      </c>
      <c r="K23" s="296">
        <f>SUM(K14:K22)</f>
        <v>0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</row>
    <row r="24" spans="1:24" ht="18.75" customHeight="1" thickTop="1">
      <c r="A24" s="23"/>
      <c r="B24" s="23"/>
      <c r="C24" s="94"/>
      <c r="D24" s="23"/>
      <c r="E24" s="101"/>
      <c r="F24" s="23"/>
      <c r="G24" s="89"/>
      <c r="H24" s="102"/>
      <c r="I24" s="23"/>
      <c r="J24" s="104"/>
      <c r="K24" s="297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</row>
    <row r="25" spans="1:24" ht="3" customHeight="1">
      <c r="A25" s="23"/>
      <c r="B25" s="23"/>
      <c r="C25" s="106"/>
      <c r="D25" s="107"/>
      <c r="E25" s="106"/>
      <c r="F25" s="107"/>
      <c r="G25" s="108"/>
      <c r="H25" s="109"/>
      <c r="I25" s="107"/>
      <c r="J25" s="110"/>
      <c r="K25" s="298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</row>
    <row r="26" spans="1:24" ht="27" customHeight="1">
      <c r="A26" s="23"/>
      <c r="B26" s="23"/>
      <c r="C26" s="23"/>
      <c r="D26" s="94" t="s">
        <v>97</v>
      </c>
      <c r="E26" s="23"/>
      <c r="F26" s="28"/>
      <c r="G26" s="111"/>
      <c r="H26" s="112"/>
      <c r="I26" s="97"/>
      <c r="J26" s="45"/>
      <c r="K26" s="52"/>
      <c r="L26" s="24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</row>
    <row r="27" spans="1:24" ht="18.75" customHeight="1" thickBot="1">
      <c r="A27" s="23"/>
      <c r="B27" s="23"/>
      <c r="C27" s="23"/>
      <c r="D27" s="23"/>
      <c r="E27" s="28" t="s">
        <v>87</v>
      </c>
      <c r="F27" s="28"/>
      <c r="G27" s="111"/>
      <c r="H27" s="112"/>
      <c r="I27" s="97"/>
      <c r="J27" s="45"/>
      <c r="K27" s="52"/>
      <c r="L27" s="24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</row>
    <row r="28" spans="1:24" ht="18.75" customHeight="1" thickTop="1" thickBot="1">
      <c r="A28" s="23"/>
      <c r="B28" s="23"/>
      <c r="C28" s="94"/>
      <c r="D28" s="23"/>
      <c r="E28" s="23" t="s">
        <v>84</v>
      </c>
      <c r="F28" s="23"/>
      <c r="G28" s="33">
        <v>1</v>
      </c>
      <c r="H28" s="33"/>
      <c r="I28" s="33">
        <v>5</v>
      </c>
      <c r="J28" s="34" t="s">
        <v>5</v>
      </c>
      <c r="K28" s="412"/>
      <c r="L28" s="9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</row>
    <row r="29" spans="1:24" ht="18.75" customHeight="1" thickTop="1" thickBot="1">
      <c r="A29" s="23"/>
      <c r="B29" s="23"/>
      <c r="C29" s="94"/>
      <c r="D29" s="23"/>
      <c r="E29" s="23" t="s">
        <v>83</v>
      </c>
      <c r="F29" s="23"/>
      <c r="G29" s="33">
        <v>0</v>
      </c>
      <c r="H29" s="33"/>
      <c r="I29" s="33">
        <v>5</v>
      </c>
      <c r="J29" s="34" t="s">
        <v>5</v>
      </c>
      <c r="K29" s="412"/>
      <c r="L29" s="9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</row>
    <row r="30" spans="1:24" ht="18.75" customHeight="1" thickTop="1" thickBot="1">
      <c r="A30" s="23"/>
      <c r="B30" s="23"/>
      <c r="C30" s="94"/>
      <c r="D30" s="23"/>
      <c r="E30" s="23" t="s">
        <v>85</v>
      </c>
      <c r="F30" s="23"/>
      <c r="G30" s="33">
        <v>2.5</v>
      </c>
      <c r="H30" s="33"/>
      <c r="I30" s="33">
        <v>5</v>
      </c>
      <c r="J30" s="34" t="s">
        <v>5</v>
      </c>
      <c r="K30" s="412"/>
      <c r="L30" s="9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</row>
    <row r="31" spans="1:24" ht="18.75" customHeight="1" thickTop="1" thickBot="1">
      <c r="A31" s="23"/>
      <c r="B31" s="23"/>
      <c r="C31" s="94"/>
      <c r="D31" s="23"/>
      <c r="E31" s="28" t="s">
        <v>91</v>
      </c>
      <c r="F31" s="23"/>
      <c r="G31" s="33"/>
      <c r="H31" s="33"/>
      <c r="I31" s="89"/>
      <c r="J31" s="45"/>
      <c r="K31" s="330"/>
      <c r="L31" s="24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</row>
    <row r="32" spans="1:24" ht="18.75" customHeight="1" thickTop="1" thickBot="1">
      <c r="A32" s="23"/>
      <c r="B32" s="23"/>
      <c r="C32" s="94"/>
      <c r="D32" s="23"/>
      <c r="E32" s="41" t="s">
        <v>90</v>
      </c>
      <c r="F32" s="113"/>
      <c r="G32" s="33">
        <v>2</v>
      </c>
      <c r="H32" s="98"/>
      <c r="I32" s="33">
        <v>3.95</v>
      </c>
      <c r="J32" s="34" t="s">
        <v>5</v>
      </c>
      <c r="K32" s="412"/>
      <c r="L32" s="9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</row>
    <row r="33" spans="1:24" ht="18.75" customHeight="1" thickTop="1" thickBot="1">
      <c r="A33" s="23"/>
      <c r="B33" s="23"/>
      <c r="C33" s="94"/>
      <c r="D33" s="23"/>
      <c r="E33" s="41" t="s">
        <v>86</v>
      </c>
      <c r="F33" s="23"/>
      <c r="G33" s="33">
        <v>9.9499999999999993</v>
      </c>
      <c r="H33" s="33"/>
      <c r="I33" s="33">
        <v>24.95</v>
      </c>
      <c r="J33" s="34" t="s">
        <v>5</v>
      </c>
      <c r="K33" s="412"/>
      <c r="L33" s="9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</row>
    <row r="34" spans="1:24" ht="18.75" customHeight="1" thickTop="1" thickBot="1">
      <c r="A34" s="23"/>
      <c r="B34" s="23"/>
      <c r="C34" s="94"/>
      <c r="D34" s="23"/>
      <c r="E34" s="87" t="s">
        <v>104</v>
      </c>
      <c r="F34" s="23"/>
      <c r="G34" s="33"/>
      <c r="H34" s="33"/>
      <c r="I34" s="33"/>
      <c r="J34" s="45"/>
      <c r="K34" s="331"/>
      <c r="L34" s="24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</row>
    <row r="35" spans="1:24" ht="18.75" customHeight="1" thickTop="1" thickBot="1">
      <c r="A35" s="23"/>
      <c r="B35" s="23"/>
      <c r="C35" s="94"/>
      <c r="D35" s="23"/>
      <c r="E35" s="42" t="s">
        <v>109</v>
      </c>
      <c r="F35" s="31"/>
      <c r="G35" s="33">
        <v>0.05</v>
      </c>
      <c r="H35" s="33"/>
      <c r="I35" s="33">
        <v>0.2</v>
      </c>
      <c r="J35" s="34" t="s">
        <v>5</v>
      </c>
      <c r="K35" s="412"/>
      <c r="L35" s="24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</row>
    <row r="36" spans="1:24" ht="18.75" customHeight="1" thickTop="1" thickBot="1">
      <c r="A36" s="23"/>
      <c r="B36" s="23"/>
      <c r="C36" s="94"/>
      <c r="D36" s="23"/>
      <c r="E36" s="42" t="s">
        <v>103</v>
      </c>
      <c r="F36" s="31"/>
      <c r="G36" s="33">
        <v>0.05</v>
      </c>
      <c r="H36" s="33"/>
      <c r="I36" s="33">
        <v>0.2</v>
      </c>
      <c r="J36" s="34" t="s">
        <v>5</v>
      </c>
      <c r="K36" s="412"/>
      <c r="L36" s="24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</row>
    <row r="37" spans="1:24" ht="18.75" customHeight="1" thickTop="1" thickBot="1">
      <c r="A37" s="23"/>
      <c r="B37" s="23"/>
      <c r="C37" s="94"/>
      <c r="D37" s="23"/>
      <c r="E37" s="42" t="s">
        <v>102</v>
      </c>
      <c r="F37" s="31"/>
      <c r="G37" s="33">
        <v>0.05</v>
      </c>
      <c r="H37" s="33"/>
      <c r="I37" s="33">
        <v>0.2</v>
      </c>
      <c r="J37" s="34" t="s">
        <v>5</v>
      </c>
      <c r="K37" s="413"/>
      <c r="L37" s="92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</row>
    <row r="38" spans="1:24" ht="18.75" customHeight="1" thickTop="1" thickBot="1">
      <c r="A38" s="23"/>
      <c r="B38" s="23"/>
      <c r="C38" s="94"/>
      <c r="D38" s="23"/>
      <c r="E38" s="31" t="s">
        <v>31</v>
      </c>
      <c r="F38" s="31"/>
      <c r="G38" s="114" t="s">
        <v>32</v>
      </c>
      <c r="H38" s="55"/>
      <c r="I38" s="81" t="s">
        <v>32</v>
      </c>
      <c r="J38" s="34" t="s">
        <v>5</v>
      </c>
      <c r="K38" s="412"/>
      <c r="L38" s="92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</row>
    <row r="39" spans="1:24" ht="18.75" customHeight="1" thickTop="1" thickBot="1">
      <c r="A39" s="23"/>
      <c r="B39" s="23"/>
      <c r="C39" s="94"/>
      <c r="D39" s="23"/>
      <c r="E39" s="31" t="s">
        <v>31</v>
      </c>
      <c r="F39" s="31"/>
      <c r="G39" s="114" t="s">
        <v>32</v>
      </c>
      <c r="H39" s="55"/>
      <c r="I39" s="81" t="s">
        <v>32</v>
      </c>
      <c r="J39" s="34" t="s">
        <v>5</v>
      </c>
      <c r="K39" s="412"/>
      <c r="L39" s="9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</row>
    <row r="40" spans="1:24" ht="24" customHeight="1" thickTop="1" thickBot="1">
      <c r="A40" s="23"/>
      <c r="B40" s="23"/>
      <c r="C40" s="94"/>
      <c r="D40" s="23"/>
      <c r="E40" s="82" t="s">
        <v>93</v>
      </c>
      <c r="F40" s="399"/>
      <c r="G40" s="399"/>
      <c r="H40" s="55"/>
      <c r="I40" s="102"/>
      <c r="J40" s="103" t="s">
        <v>5</v>
      </c>
      <c r="K40" s="299">
        <f>SUM(K28:K39)</f>
        <v>0</v>
      </c>
      <c r="L40" s="9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</row>
    <row r="41" spans="1:24" ht="17.25" customHeight="1" thickTop="1" thickBot="1">
      <c r="A41" s="23"/>
      <c r="B41" s="23"/>
      <c r="C41" s="94"/>
      <c r="D41" s="23"/>
      <c r="E41" s="399"/>
      <c r="F41" s="399"/>
      <c r="G41" s="399"/>
      <c r="H41" s="55"/>
      <c r="I41" s="115"/>
      <c r="J41" s="23"/>
      <c r="K41" s="246"/>
      <c r="L41" s="9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</row>
    <row r="42" spans="1:24" ht="18.75" customHeight="1" thickTop="1" thickBot="1">
      <c r="A42" s="23"/>
      <c r="B42" s="23"/>
      <c r="C42" s="94"/>
      <c r="D42" s="23"/>
      <c r="E42" s="428"/>
      <c r="F42" s="428"/>
      <c r="G42" s="428"/>
      <c r="H42" s="55"/>
      <c r="I42" s="246" t="s">
        <v>230</v>
      </c>
      <c r="J42" s="23"/>
      <c r="K42" s="414"/>
      <c r="L42" s="92"/>
      <c r="M42" s="23"/>
      <c r="N42" s="23" t="s">
        <v>92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1:24" ht="18.75" customHeight="1" thickTop="1" thickBot="1">
      <c r="A43" s="23"/>
      <c r="B43" s="23"/>
      <c r="C43" s="94"/>
      <c r="D43" s="23"/>
      <c r="E43" s="399"/>
      <c r="F43" s="399"/>
      <c r="G43" s="399"/>
      <c r="H43" s="55"/>
      <c r="I43" s="23"/>
      <c r="J43" s="23"/>
      <c r="K43" s="300"/>
      <c r="L43" s="9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</row>
    <row r="44" spans="1:24" ht="24" customHeight="1" thickTop="1" thickBot="1">
      <c r="A44" s="23"/>
      <c r="B44" s="23"/>
      <c r="C44" s="23"/>
      <c r="D44" s="23"/>
      <c r="E44" s="101" t="s">
        <v>94</v>
      </c>
      <c r="F44" s="23"/>
      <c r="G44" s="30"/>
      <c r="H44" s="89"/>
      <c r="I44" s="102"/>
      <c r="J44" s="103" t="s">
        <v>5</v>
      </c>
      <c r="K44" s="296">
        <f>K40*K42</f>
        <v>0</v>
      </c>
      <c r="L44" s="9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</row>
    <row r="45" spans="1:24" ht="18.75" customHeight="1" thickTop="1">
      <c r="A45" s="23"/>
      <c r="B45" s="23"/>
      <c r="C45" s="30"/>
      <c r="D45" s="30"/>
      <c r="E45" s="24"/>
      <c r="F45" s="401"/>
      <c r="G45" s="401"/>
      <c r="H45" s="89"/>
      <c r="I45" s="102"/>
      <c r="J45" s="98"/>
      <c r="K45" s="297"/>
      <c r="L45" s="24"/>
      <c r="M45" s="53"/>
      <c r="N45" s="113"/>
      <c r="O45" s="89"/>
      <c r="P45" s="53"/>
      <c r="Q45" s="89"/>
      <c r="R45" s="45"/>
      <c r="S45" s="86"/>
      <c r="T45" s="24"/>
      <c r="U45" s="23"/>
      <c r="V45" s="23"/>
      <c r="W45" s="23"/>
      <c r="X45" s="23"/>
    </row>
    <row r="46" spans="1:24" ht="3" customHeight="1">
      <c r="A46" s="23"/>
      <c r="B46" s="23"/>
      <c r="C46" s="116"/>
      <c r="D46" s="116"/>
      <c r="E46" s="117"/>
      <c r="F46" s="118"/>
      <c r="G46" s="118"/>
      <c r="H46" s="119"/>
      <c r="I46" s="120"/>
      <c r="J46" s="121"/>
      <c r="K46" s="301"/>
      <c r="L46" s="24"/>
      <c r="M46" s="53"/>
      <c r="N46" s="113"/>
      <c r="O46" s="89"/>
      <c r="P46" s="53"/>
      <c r="Q46" s="89"/>
      <c r="R46" s="45"/>
      <c r="S46" s="86"/>
      <c r="T46" s="24"/>
      <c r="U46" s="23"/>
      <c r="V46" s="23"/>
      <c r="W46" s="23"/>
      <c r="X46" s="23"/>
    </row>
    <row r="47" spans="1:24" ht="27" customHeight="1" thickBot="1">
      <c r="A47" s="23"/>
      <c r="B47" s="23"/>
      <c r="C47" s="28"/>
      <c r="D47" s="47" t="s">
        <v>101</v>
      </c>
      <c r="E47" s="23"/>
      <c r="F47" s="436"/>
      <c r="G47" s="436"/>
      <c r="H47" s="436"/>
      <c r="I47" s="436"/>
      <c r="J47" s="45"/>
      <c r="K47" s="46"/>
      <c r="L47" s="23"/>
      <c r="M47" s="23"/>
      <c r="N47" s="23"/>
      <c r="O47" s="24"/>
      <c r="P47" s="24"/>
      <c r="Q47" s="24"/>
      <c r="R47" s="24"/>
      <c r="S47" s="24"/>
      <c r="T47" s="24"/>
      <c r="U47" s="23"/>
      <c r="V47" s="23"/>
      <c r="W47" s="23"/>
      <c r="X47" s="23"/>
    </row>
    <row r="48" spans="1:24" ht="19.5" customHeight="1" thickTop="1" thickBot="1">
      <c r="A48" s="23"/>
      <c r="B48" s="23"/>
      <c r="C48" s="40"/>
      <c r="D48" s="92"/>
      <c r="E48" s="90" t="s">
        <v>36</v>
      </c>
      <c r="F48" s="90"/>
      <c r="G48" s="33">
        <v>0.05</v>
      </c>
      <c r="H48" s="33"/>
      <c r="I48" s="33">
        <v>0.15</v>
      </c>
      <c r="J48" s="34" t="s">
        <v>5</v>
      </c>
      <c r="K48" s="404"/>
      <c r="L48" s="23"/>
      <c r="M48" s="23"/>
      <c r="N48" s="23"/>
      <c r="O48" s="24"/>
      <c r="P48" s="24"/>
      <c r="Q48" s="24"/>
      <c r="R48" s="24"/>
      <c r="S48" s="24"/>
      <c r="T48" s="24"/>
      <c r="U48" s="23"/>
      <c r="V48" s="23"/>
      <c r="W48" s="23"/>
      <c r="X48" s="23"/>
    </row>
    <row r="49" spans="1:24" ht="18.95" customHeight="1" thickTop="1" thickBot="1">
      <c r="A49" s="23"/>
      <c r="B49" s="23"/>
      <c r="C49" s="40"/>
      <c r="D49" s="92"/>
      <c r="E49" s="31" t="s">
        <v>17</v>
      </c>
      <c r="F49" s="31"/>
      <c r="G49" s="33">
        <v>0.2</v>
      </c>
      <c r="H49" s="33"/>
      <c r="I49" s="33">
        <v>0.4</v>
      </c>
      <c r="J49" s="34" t="s">
        <v>5</v>
      </c>
      <c r="K49" s="402"/>
      <c r="L49" s="23"/>
      <c r="M49" s="23"/>
      <c r="N49" s="23"/>
      <c r="O49" s="24"/>
      <c r="P49" s="24"/>
      <c r="Q49" s="24"/>
      <c r="R49" s="24"/>
      <c r="S49" s="24"/>
      <c r="T49" s="24"/>
      <c r="U49" s="23"/>
      <c r="V49" s="23"/>
      <c r="W49" s="23"/>
      <c r="X49" s="23"/>
    </row>
    <row r="50" spans="1:24" ht="18.95" customHeight="1" thickTop="1" thickBot="1">
      <c r="A50" s="23"/>
      <c r="B50" s="23"/>
      <c r="C50" s="92"/>
      <c r="D50" s="92"/>
      <c r="E50" s="44" t="s">
        <v>19</v>
      </c>
      <c r="F50" s="31"/>
      <c r="G50" s="23"/>
      <c r="H50" s="23"/>
      <c r="I50" s="23"/>
      <c r="J50" s="23"/>
      <c r="K50" s="88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</row>
    <row r="51" spans="1:24" ht="18.95" customHeight="1" thickTop="1" thickBot="1">
      <c r="A51" s="23"/>
      <c r="B51" s="23"/>
      <c r="C51" s="92"/>
      <c r="D51" s="92"/>
      <c r="E51" s="31" t="s">
        <v>20</v>
      </c>
      <c r="F51" s="31"/>
      <c r="G51" s="33">
        <v>0.43</v>
      </c>
      <c r="H51" s="33"/>
      <c r="I51" s="33">
        <v>0.86</v>
      </c>
      <c r="J51" s="34" t="s">
        <v>5</v>
      </c>
      <c r="K51" s="402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</row>
    <row r="52" spans="1:24" ht="18.95" customHeight="1" thickTop="1" thickBot="1">
      <c r="A52" s="23"/>
      <c r="B52" s="23"/>
      <c r="C52" s="92"/>
      <c r="D52" s="92"/>
      <c r="E52" s="31" t="s">
        <v>21</v>
      </c>
      <c r="F52" s="31"/>
      <c r="G52" s="33">
        <v>0.98</v>
      </c>
      <c r="H52" s="33"/>
      <c r="I52" s="33">
        <v>3.65</v>
      </c>
      <c r="J52" s="34" t="s">
        <v>5</v>
      </c>
      <c r="K52" s="404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</row>
    <row r="53" spans="1:24" ht="18.95" customHeight="1" thickTop="1" thickBot="1">
      <c r="A53" s="23"/>
      <c r="B53" s="23"/>
      <c r="C53" s="92"/>
      <c r="D53" s="92"/>
      <c r="E53" s="31" t="s">
        <v>205</v>
      </c>
      <c r="F53" s="23"/>
      <c r="G53" s="33">
        <v>0.05</v>
      </c>
      <c r="H53" s="23"/>
      <c r="I53" s="33">
        <v>0.05</v>
      </c>
      <c r="J53" s="34" t="s">
        <v>5</v>
      </c>
      <c r="K53" s="402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</row>
    <row r="54" spans="1:24" ht="18.95" customHeight="1" thickTop="1" thickBot="1">
      <c r="A54" s="23"/>
      <c r="B54" s="23"/>
      <c r="C54" s="92"/>
      <c r="D54" s="92"/>
      <c r="E54" s="31" t="s">
        <v>31</v>
      </c>
      <c r="F54" s="31"/>
      <c r="G54" s="114" t="s">
        <v>32</v>
      </c>
      <c r="H54" s="55"/>
      <c r="I54" s="81" t="s">
        <v>32</v>
      </c>
      <c r="J54" s="34" t="s">
        <v>5</v>
      </c>
      <c r="K54" s="402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</row>
    <row r="55" spans="1:24" ht="18.95" customHeight="1" thickTop="1" thickBot="1">
      <c r="A55" s="23"/>
      <c r="B55" s="23"/>
      <c r="C55" s="92"/>
      <c r="D55" s="92"/>
      <c r="E55" s="31" t="s">
        <v>31</v>
      </c>
      <c r="F55" s="31"/>
      <c r="G55" s="114" t="s">
        <v>32</v>
      </c>
      <c r="H55" s="55"/>
      <c r="I55" s="81" t="s">
        <v>32</v>
      </c>
      <c r="J55" s="34" t="s">
        <v>5</v>
      </c>
      <c r="K55" s="402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1:24" ht="24" customHeight="1" thickTop="1" thickBot="1">
      <c r="A56" s="23"/>
      <c r="B56" s="23"/>
      <c r="C56" s="92"/>
      <c r="D56" s="92"/>
      <c r="E56" s="82" t="s">
        <v>99</v>
      </c>
      <c r="F56" s="399"/>
      <c r="G56" s="399"/>
      <c r="H56" s="55"/>
      <c r="I56" s="102"/>
      <c r="J56" s="122" t="s">
        <v>5</v>
      </c>
      <c r="K56" s="299">
        <f>SUM(K48:K55)</f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</row>
    <row r="57" spans="1:24" ht="18.95" customHeight="1" thickTop="1" thickBot="1">
      <c r="A57" s="23"/>
      <c r="B57" s="23"/>
      <c r="C57" s="92"/>
      <c r="D57" s="92"/>
      <c r="E57" s="399"/>
      <c r="F57" s="399"/>
      <c r="G57" s="399"/>
      <c r="H57" s="55"/>
      <c r="I57" s="115"/>
      <c r="J57" s="23"/>
      <c r="K57" s="246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</row>
    <row r="58" spans="1:24" ht="18.95" customHeight="1" thickTop="1" thickBot="1">
      <c r="A58" s="23"/>
      <c r="B58" s="23"/>
      <c r="C58" s="92"/>
      <c r="D58" s="101"/>
      <c r="E58" s="428"/>
      <c r="F58" s="428"/>
      <c r="G58" s="428"/>
      <c r="H58" s="55"/>
      <c r="I58" s="246" t="s">
        <v>230</v>
      </c>
      <c r="J58" s="23"/>
      <c r="K58" s="414">
        <f>K42</f>
        <v>0</v>
      </c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</row>
    <row r="59" spans="1:24" ht="18.95" customHeight="1" thickTop="1" thickBot="1">
      <c r="A59" s="23"/>
      <c r="B59" s="23"/>
      <c r="C59" s="92"/>
      <c r="D59" s="101"/>
      <c r="E59" s="399"/>
      <c r="F59" s="399"/>
      <c r="G59" s="399"/>
      <c r="H59" s="55"/>
      <c r="I59" s="23"/>
      <c r="J59" s="23"/>
      <c r="K59" s="300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</row>
    <row r="60" spans="1:24" ht="18.95" customHeight="1" thickTop="1" thickBot="1">
      <c r="A60" s="23"/>
      <c r="B60" s="23"/>
      <c r="C60" s="92"/>
      <c r="D60" s="101"/>
      <c r="E60" s="101" t="s">
        <v>98</v>
      </c>
      <c r="F60" s="23"/>
      <c r="G60" s="30"/>
      <c r="H60" s="89"/>
      <c r="I60" s="102"/>
      <c r="J60" s="103" t="s">
        <v>5</v>
      </c>
      <c r="K60" s="296">
        <f>K56*K58</f>
        <v>0</v>
      </c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</row>
    <row r="61" spans="1:24" ht="18.95" customHeight="1" thickTop="1" thickBot="1">
      <c r="A61" s="23"/>
      <c r="B61" s="23"/>
      <c r="C61" s="92"/>
      <c r="D61" s="101"/>
      <c r="E61" s="23"/>
      <c r="F61" s="30"/>
      <c r="G61" s="89"/>
      <c r="H61" s="102"/>
      <c r="I61" s="23"/>
      <c r="J61" s="103"/>
      <c r="K61" s="52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</row>
    <row r="62" spans="1:24" ht="18.95" customHeight="1" thickTop="1" thickBot="1">
      <c r="A62" s="23"/>
      <c r="B62" s="23"/>
      <c r="C62" s="92"/>
      <c r="D62" s="101" t="s">
        <v>100</v>
      </c>
      <c r="E62" s="23"/>
      <c r="F62" s="30"/>
      <c r="G62" s="89"/>
      <c r="H62" s="102"/>
      <c r="I62" s="23"/>
      <c r="J62" s="103" t="s">
        <v>5</v>
      </c>
      <c r="K62" s="302">
        <f>K23+K44+K60</f>
        <v>0</v>
      </c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</row>
    <row r="63" spans="1:24" ht="18.95" customHeight="1" thickTop="1">
      <c r="A63" s="23"/>
      <c r="B63" s="23"/>
      <c r="C63" s="92"/>
      <c r="D63" s="101"/>
      <c r="E63" s="23"/>
      <c r="F63" s="30"/>
      <c r="G63" s="89"/>
      <c r="H63" s="102"/>
      <c r="I63" s="23"/>
      <c r="J63" s="104"/>
      <c r="K63" s="297"/>
      <c r="L63" s="9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</row>
    <row r="64" spans="1:24" ht="3" customHeight="1">
      <c r="A64" s="23"/>
      <c r="B64" s="23"/>
      <c r="C64" s="124"/>
      <c r="D64" s="125"/>
      <c r="E64" s="124"/>
      <c r="F64" s="116"/>
      <c r="G64" s="119"/>
      <c r="H64" s="120"/>
      <c r="I64" s="124"/>
      <c r="J64" s="126"/>
      <c r="K64" s="30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</row>
    <row r="65" spans="1:24" ht="27" customHeight="1" thickBot="1">
      <c r="A65" s="23"/>
      <c r="B65" s="23"/>
      <c r="C65" s="28" t="s">
        <v>38</v>
      </c>
      <c r="D65" s="23"/>
      <c r="E65" s="23"/>
      <c r="F65" s="127"/>
      <c r="G65" s="89"/>
      <c r="H65" s="89"/>
      <c r="I65" s="89"/>
      <c r="J65" s="45"/>
      <c r="K65" s="52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</row>
    <row r="66" spans="1:24" ht="18.95" customHeight="1" thickTop="1" thickBot="1">
      <c r="A66" s="23"/>
      <c r="B66" s="23"/>
      <c r="C66" s="92"/>
      <c r="D66" s="92"/>
      <c r="E66" s="41" t="s">
        <v>37</v>
      </c>
      <c r="F66" s="90"/>
      <c r="G66" s="33">
        <v>0.1</v>
      </c>
      <c r="H66" s="89"/>
      <c r="I66" s="33">
        <v>1</v>
      </c>
      <c r="J66" s="34" t="s">
        <v>5</v>
      </c>
      <c r="K66" s="402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</row>
    <row r="67" spans="1:24" ht="18.95" customHeight="1" thickTop="1" thickBot="1">
      <c r="A67" s="23"/>
      <c r="B67" s="23"/>
      <c r="C67" s="92"/>
      <c r="D67" s="92"/>
      <c r="E67" s="113" t="s">
        <v>107</v>
      </c>
      <c r="F67" s="90"/>
      <c r="G67" s="33">
        <v>0.1</v>
      </c>
      <c r="H67" s="89"/>
      <c r="I67" s="33">
        <v>1</v>
      </c>
      <c r="J67" s="34" t="s">
        <v>5</v>
      </c>
      <c r="K67" s="404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</row>
    <row r="68" spans="1:24" ht="18.95" customHeight="1" thickTop="1" thickBot="1">
      <c r="A68" s="23"/>
      <c r="B68" s="23"/>
      <c r="C68" s="92"/>
      <c r="D68" s="92"/>
      <c r="E68" s="113" t="s">
        <v>106</v>
      </c>
      <c r="F68" s="90"/>
      <c r="G68" s="33">
        <v>0.2</v>
      </c>
      <c r="H68" s="89"/>
      <c r="I68" s="33">
        <v>1</v>
      </c>
      <c r="J68" s="34" t="s">
        <v>5</v>
      </c>
      <c r="K68" s="404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1:24" ht="18.95" customHeight="1" thickTop="1" thickBot="1">
      <c r="A69" s="23"/>
      <c r="B69" s="23"/>
      <c r="C69" s="92"/>
      <c r="D69" s="92"/>
      <c r="E69" s="113" t="s">
        <v>81</v>
      </c>
      <c r="F69" s="113"/>
      <c r="G69" s="33">
        <v>0</v>
      </c>
      <c r="H69" s="98"/>
      <c r="I69" s="33">
        <v>5</v>
      </c>
      <c r="J69" s="34" t="s">
        <v>5</v>
      </c>
      <c r="K69" s="402"/>
      <c r="L69" s="79" t="s">
        <v>203</v>
      </c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</row>
    <row r="70" spans="1:24" ht="18.95" customHeight="1" thickTop="1" thickBot="1">
      <c r="A70" s="23"/>
      <c r="B70" s="23"/>
      <c r="C70" s="92"/>
      <c r="D70" s="92"/>
      <c r="E70" s="113" t="s">
        <v>82</v>
      </c>
      <c r="F70" s="113"/>
      <c r="G70" s="33">
        <v>9.9499999999999993</v>
      </c>
      <c r="H70" s="53"/>
      <c r="I70" s="33">
        <v>24.95</v>
      </c>
      <c r="J70" s="34" t="s">
        <v>5</v>
      </c>
      <c r="K70" s="402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</row>
    <row r="71" spans="1:24" ht="18.95" customHeight="1" thickTop="1" thickBot="1">
      <c r="A71" s="23"/>
      <c r="B71" s="23"/>
      <c r="C71" s="92"/>
      <c r="D71" s="92"/>
      <c r="E71" s="31" t="s">
        <v>31</v>
      </c>
      <c r="F71" s="31"/>
      <c r="G71" s="114" t="s">
        <v>32</v>
      </c>
      <c r="H71" s="55"/>
      <c r="I71" s="81" t="s">
        <v>32</v>
      </c>
      <c r="J71" s="34" t="s">
        <v>5</v>
      </c>
      <c r="K71" s="404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</row>
    <row r="72" spans="1:24" ht="18.95" customHeight="1" thickTop="1" thickBot="1">
      <c r="A72" s="23"/>
      <c r="B72" s="23"/>
      <c r="C72" s="92"/>
      <c r="D72" s="92"/>
      <c r="E72" s="31" t="s">
        <v>31</v>
      </c>
      <c r="F72" s="31"/>
      <c r="G72" s="114" t="s">
        <v>32</v>
      </c>
      <c r="H72" s="55"/>
      <c r="I72" s="81" t="s">
        <v>32</v>
      </c>
      <c r="J72" s="34" t="s">
        <v>5</v>
      </c>
      <c r="K72" s="404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</row>
    <row r="73" spans="1:24" ht="24" customHeight="1" thickTop="1" thickBot="1">
      <c r="A73" s="23"/>
      <c r="B73" s="23"/>
      <c r="C73" s="24"/>
      <c r="D73" s="23"/>
      <c r="E73" s="82" t="s">
        <v>33</v>
      </c>
      <c r="F73" s="83"/>
      <c r="G73" s="84">
        <f>SUM(G66:G72)</f>
        <v>10.35</v>
      </c>
      <c r="H73" s="85"/>
      <c r="I73" s="84">
        <f>SUM(I66:I72)</f>
        <v>32.950000000000003</v>
      </c>
      <c r="J73" s="399" t="s">
        <v>5</v>
      </c>
      <c r="K73" s="128">
        <f>SUM(K66:K72)</f>
        <v>0</v>
      </c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</row>
    <row r="74" spans="1:24" ht="24" customHeight="1" thickTop="1">
      <c r="A74" s="23"/>
      <c r="B74" s="23"/>
      <c r="C74" s="24"/>
      <c r="D74" s="23"/>
      <c r="E74" s="40"/>
      <c r="F74" s="24"/>
      <c r="G74" s="59"/>
      <c r="H74" s="59"/>
      <c r="I74" s="59"/>
      <c r="J74" s="400"/>
      <c r="K74" s="59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</row>
    <row r="75" spans="1:24" ht="3" customHeight="1">
      <c r="A75" s="23"/>
      <c r="B75" s="23"/>
      <c r="C75" s="124"/>
      <c r="D75" s="124"/>
      <c r="E75" s="129"/>
      <c r="F75" s="117"/>
      <c r="G75" s="130"/>
      <c r="H75" s="130"/>
      <c r="I75" s="130"/>
      <c r="J75" s="131"/>
      <c r="K75" s="130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</row>
    <row r="76" spans="1:24" ht="27" customHeight="1">
      <c r="A76" s="23"/>
      <c r="B76" s="23"/>
      <c r="C76" s="132" t="s">
        <v>145</v>
      </c>
      <c r="D76" s="23"/>
      <c r="E76" s="40"/>
      <c r="F76" s="24"/>
      <c r="G76" s="59"/>
      <c r="H76" s="59"/>
      <c r="I76" s="59"/>
      <c r="J76" s="401"/>
      <c r="K76" s="59"/>
      <c r="L76" s="24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</row>
    <row r="77" spans="1:24" ht="24" customHeight="1" thickBot="1">
      <c r="A77" s="23"/>
      <c r="B77" s="23"/>
      <c r="C77" s="36" t="s">
        <v>68</v>
      </c>
      <c r="D77" s="23"/>
      <c r="E77" s="37"/>
      <c r="F77" s="23"/>
      <c r="G77" s="23"/>
      <c r="H77" s="23"/>
      <c r="I77" s="23"/>
      <c r="J77" s="23"/>
      <c r="K77" s="87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</row>
    <row r="78" spans="1:24" ht="18.95" customHeight="1" thickTop="1" thickBot="1">
      <c r="A78" s="23"/>
      <c r="B78" s="23"/>
      <c r="C78" s="36"/>
      <c r="D78" s="23"/>
      <c r="E78" s="31" t="s">
        <v>74</v>
      </c>
      <c r="F78" s="41"/>
      <c r="G78" s="81">
        <v>10</v>
      </c>
      <c r="H78" s="55"/>
      <c r="I78" s="81">
        <v>50</v>
      </c>
      <c r="J78" s="34" t="s">
        <v>5</v>
      </c>
      <c r="K78" s="402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</row>
    <row r="79" spans="1:24" ht="18.95" customHeight="1" thickTop="1" thickBot="1">
      <c r="A79" s="23"/>
      <c r="B79" s="23"/>
      <c r="C79" s="24"/>
      <c r="D79" s="23"/>
      <c r="E79" s="31" t="s">
        <v>67</v>
      </c>
      <c r="F79" s="31"/>
      <c r="G79" s="33">
        <v>5</v>
      </c>
      <c r="H79" s="33"/>
      <c r="I79" s="81">
        <v>10</v>
      </c>
      <c r="J79" s="34" t="s">
        <v>5</v>
      </c>
      <c r="K79" s="402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</row>
    <row r="80" spans="1:24" ht="18.95" customHeight="1" thickTop="1" thickBot="1">
      <c r="A80" s="23"/>
      <c r="B80" s="23"/>
      <c r="C80" s="24"/>
      <c r="D80" s="23"/>
      <c r="E80" s="31" t="s">
        <v>31</v>
      </c>
      <c r="F80" s="31"/>
      <c r="G80" s="81" t="s">
        <v>32</v>
      </c>
      <c r="H80" s="55"/>
      <c r="I80" s="81" t="s">
        <v>32</v>
      </c>
      <c r="J80" s="34" t="s">
        <v>5</v>
      </c>
      <c r="K80" s="404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</row>
    <row r="81" spans="1:24" ht="18.95" customHeight="1" thickTop="1" thickBot="1">
      <c r="A81" s="23"/>
      <c r="B81" s="23"/>
      <c r="C81" s="24"/>
      <c r="D81" s="23"/>
      <c r="E81" s="31" t="s">
        <v>31</v>
      </c>
      <c r="F81" s="31"/>
      <c r="G81" s="81" t="s">
        <v>32</v>
      </c>
      <c r="H81" s="55"/>
      <c r="I81" s="81" t="s">
        <v>32</v>
      </c>
      <c r="J81" s="34" t="s">
        <v>5</v>
      </c>
      <c r="K81" s="404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1:24" ht="18.95" customHeight="1" thickTop="1" thickBot="1">
      <c r="A82" s="23"/>
      <c r="B82" s="23"/>
      <c r="C82" s="24"/>
      <c r="D82" s="23"/>
      <c r="E82" s="40" t="s">
        <v>73</v>
      </c>
      <c r="F82" s="24"/>
      <c r="G82" s="58">
        <f>SUM(G78:G81)</f>
        <v>15</v>
      </c>
      <c r="H82" s="59"/>
      <c r="I82" s="58">
        <f>SUM(I78:I81)</f>
        <v>60</v>
      </c>
      <c r="J82" s="400" t="s">
        <v>5</v>
      </c>
      <c r="K82" s="128">
        <f>SUM(K78:K81)</f>
        <v>0</v>
      </c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</row>
    <row r="83" spans="1:24" ht="24" customHeight="1" thickTop="1">
      <c r="A83" s="23"/>
      <c r="B83" s="23"/>
      <c r="C83" s="36" t="s">
        <v>252</v>
      </c>
      <c r="D83" s="41"/>
      <c r="E83" s="50"/>
      <c r="F83" s="31"/>
      <c r="G83" s="55"/>
      <c r="H83" s="33"/>
      <c r="I83" s="55"/>
      <c r="J83" s="45"/>
      <c r="K83" s="52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</row>
    <row r="84" spans="1:24" ht="23.25" customHeight="1" thickBot="1">
      <c r="A84" s="23"/>
      <c r="B84" s="23"/>
      <c r="C84" s="36"/>
      <c r="D84" s="87" t="s">
        <v>237</v>
      </c>
      <c r="E84" s="50"/>
      <c r="F84" s="31"/>
      <c r="G84" s="55"/>
      <c r="H84" s="33"/>
      <c r="I84" s="55"/>
      <c r="J84" s="45"/>
      <c r="K84" s="46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</row>
    <row r="85" spans="1:24" ht="19.5" customHeight="1" thickTop="1" thickBot="1">
      <c r="A85" s="23"/>
      <c r="B85" s="23"/>
      <c r="C85" s="24"/>
      <c r="D85" s="23"/>
      <c r="E85" s="31" t="s">
        <v>245</v>
      </c>
      <c r="F85" s="31"/>
      <c r="G85" s="33">
        <v>0.15</v>
      </c>
      <c r="H85" s="33"/>
      <c r="I85" s="33">
        <v>1</v>
      </c>
      <c r="J85" s="34" t="s">
        <v>5</v>
      </c>
      <c r="K85" s="410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</row>
    <row r="86" spans="1:24" ht="24" customHeight="1" thickTop="1" thickBot="1">
      <c r="A86" s="23"/>
      <c r="B86" s="23"/>
      <c r="C86" s="28" t="s">
        <v>52</v>
      </c>
      <c r="D86" s="23"/>
      <c r="E86" s="31"/>
      <c r="F86" s="31"/>
      <c r="G86" s="55"/>
      <c r="H86" s="33"/>
      <c r="I86" s="89"/>
      <c r="J86" s="45"/>
      <c r="K86" s="86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</row>
    <row r="87" spans="1:24" ht="18.95" customHeight="1" thickTop="1" thickBot="1">
      <c r="A87" s="23"/>
      <c r="B87" s="23"/>
      <c r="C87" s="28"/>
      <c r="D87" s="23"/>
      <c r="E87" s="31" t="s">
        <v>286</v>
      </c>
      <c r="F87" s="31"/>
      <c r="G87" s="33">
        <v>0.8</v>
      </c>
      <c r="H87" s="33"/>
      <c r="I87" s="33">
        <v>2</v>
      </c>
      <c r="J87" s="34" t="s">
        <v>5</v>
      </c>
      <c r="K87" s="402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</row>
    <row r="88" spans="1:24" ht="18.95" customHeight="1" thickTop="1" thickBot="1">
      <c r="A88" s="23"/>
      <c r="B88" s="23"/>
      <c r="C88" s="28"/>
      <c r="D88" s="23"/>
      <c r="E88" s="31" t="s">
        <v>287</v>
      </c>
      <c r="F88" s="31"/>
      <c r="G88" s="33">
        <v>1.5</v>
      </c>
      <c r="H88" s="33"/>
      <c r="I88" s="33">
        <v>3</v>
      </c>
      <c r="J88" s="34" t="s">
        <v>5</v>
      </c>
      <c r="K88" s="402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</row>
    <row r="89" spans="1:24" ht="18.95" customHeight="1" thickTop="1" thickBot="1">
      <c r="A89" s="23"/>
      <c r="B89" s="23"/>
      <c r="C89" s="28"/>
      <c r="D89" s="23"/>
      <c r="E89" s="31" t="s">
        <v>302</v>
      </c>
      <c r="F89" s="31"/>
      <c r="G89" s="33">
        <v>0.1</v>
      </c>
      <c r="H89" s="33"/>
      <c r="I89" s="33">
        <v>0.5</v>
      </c>
      <c r="J89" s="34" t="s">
        <v>5</v>
      </c>
      <c r="K89" s="402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</row>
    <row r="90" spans="1:24" ht="18.95" customHeight="1" thickTop="1" thickBot="1">
      <c r="A90" s="23"/>
      <c r="B90" s="23"/>
      <c r="C90" s="28"/>
      <c r="D90" s="23"/>
      <c r="E90" s="31" t="s">
        <v>54</v>
      </c>
      <c r="F90" s="31"/>
      <c r="G90" s="33">
        <v>0.05</v>
      </c>
      <c r="H90" s="33"/>
      <c r="I90" s="33">
        <v>0.35</v>
      </c>
      <c r="J90" s="34" t="s">
        <v>5</v>
      </c>
      <c r="K90" s="402"/>
      <c r="L90" s="24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</row>
    <row r="91" spans="1:24" ht="18.95" customHeight="1" thickTop="1" thickBot="1">
      <c r="A91" s="23"/>
      <c r="B91" s="23"/>
      <c r="C91" s="28"/>
      <c r="D91" s="23"/>
      <c r="E91" s="31" t="s">
        <v>312</v>
      </c>
      <c r="F91" s="31"/>
      <c r="G91" s="33">
        <v>0.05</v>
      </c>
      <c r="H91" s="33"/>
      <c r="I91" s="33">
        <v>0.2</v>
      </c>
      <c r="J91" s="34"/>
      <c r="K91" s="404"/>
      <c r="L91" s="24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</row>
    <row r="92" spans="1:24" ht="18.95" customHeight="1" thickTop="1" thickBot="1">
      <c r="A92" s="23"/>
      <c r="B92" s="23"/>
      <c r="C92" s="28"/>
      <c r="D92" s="23"/>
      <c r="E92" s="31" t="s">
        <v>57</v>
      </c>
      <c r="F92" s="31"/>
      <c r="G92" s="33">
        <v>0.05</v>
      </c>
      <c r="H92" s="33"/>
      <c r="I92" s="33">
        <v>0.35</v>
      </c>
      <c r="J92" s="34" t="s">
        <v>5</v>
      </c>
      <c r="K92" s="404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</row>
    <row r="93" spans="1:24" ht="18.95" customHeight="1" thickTop="1" thickBot="1">
      <c r="A93" s="23"/>
      <c r="B93" s="23"/>
      <c r="C93" s="28"/>
      <c r="D93" s="23"/>
      <c r="E93" s="31" t="s">
        <v>159</v>
      </c>
      <c r="F93" s="31"/>
      <c r="G93" s="33">
        <v>0.5</v>
      </c>
      <c r="H93" s="33"/>
      <c r="I93" s="33">
        <v>1.2</v>
      </c>
      <c r="J93" s="34" t="s">
        <v>5</v>
      </c>
      <c r="K93" s="404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</row>
    <row r="94" spans="1:24" ht="18.95" customHeight="1" thickTop="1" thickBot="1">
      <c r="A94" s="23"/>
      <c r="B94" s="23"/>
      <c r="C94" s="28"/>
      <c r="D94" s="23"/>
      <c r="E94" s="31" t="s">
        <v>43</v>
      </c>
      <c r="F94" s="31"/>
      <c r="G94" s="33">
        <v>0.1</v>
      </c>
      <c r="H94" s="33"/>
      <c r="I94" s="33">
        <v>0.5</v>
      </c>
      <c r="J94" s="34" t="s">
        <v>5</v>
      </c>
      <c r="K94" s="404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1:24" ht="18.95" customHeight="1" thickTop="1" thickBot="1">
      <c r="A95" s="23"/>
      <c r="B95" s="23"/>
      <c r="C95" s="28"/>
      <c r="D95" s="23"/>
      <c r="E95" s="31" t="s">
        <v>53</v>
      </c>
      <c r="F95" s="31"/>
      <c r="G95" s="33">
        <v>0.1</v>
      </c>
      <c r="H95" s="33"/>
      <c r="I95" s="33">
        <v>0.5</v>
      </c>
      <c r="J95" s="34" t="s">
        <v>5</v>
      </c>
      <c r="K95" s="404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</row>
    <row r="96" spans="1:24" ht="18.95" customHeight="1" thickTop="1" thickBot="1">
      <c r="A96" s="23"/>
      <c r="B96" s="23"/>
      <c r="C96" s="28"/>
      <c r="D96" s="28" t="s">
        <v>234</v>
      </c>
      <c r="E96" s="31"/>
      <c r="F96" s="31"/>
      <c r="G96" s="33"/>
      <c r="H96" s="33"/>
      <c r="I96" s="33"/>
      <c r="J96" s="34"/>
      <c r="K96" s="100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</row>
    <row r="97" spans="1:24" ht="18.95" customHeight="1" thickTop="1" thickBot="1">
      <c r="A97" s="23"/>
      <c r="B97" s="23"/>
      <c r="C97" s="28"/>
      <c r="D97" s="28"/>
      <c r="E97" s="31" t="s">
        <v>235</v>
      </c>
      <c r="F97" s="31"/>
      <c r="G97" s="33">
        <v>5</v>
      </c>
      <c r="H97" s="33"/>
      <c r="I97" s="33">
        <v>10</v>
      </c>
      <c r="J97" s="34" t="s">
        <v>5</v>
      </c>
      <c r="K97" s="404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</row>
    <row r="98" spans="1:24" ht="19.5" customHeight="1" thickTop="1" thickBot="1">
      <c r="A98" s="23"/>
      <c r="B98" s="23"/>
      <c r="C98" s="24"/>
      <c r="D98" s="23"/>
      <c r="E98" s="90" t="s">
        <v>70</v>
      </c>
      <c r="F98" s="31"/>
      <c r="G98" s="55">
        <v>1</v>
      </c>
      <c r="H98" s="33"/>
      <c r="I98" s="55">
        <v>5</v>
      </c>
      <c r="J98" s="34" t="s">
        <v>5</v>
      </c>
      <c r="K98" s="404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</row>
    <row r="99" spans="1:24" ht="18.95" customHeight="1" thickTop="1" thickBot="1">
      <c r="A99" s="23"/>
      <c r="B99" s="23"/>
      <c r="C99" s="24"/>
      <c r="D99" s="23"/>
      <c r="E99" s="90" t="s">
        <v>180</v>
      </c>
      <c r="F99" s="31"/>
      <c r="G99" s="55">
        <v>1</v>
      </c>
      <c r="H99" s="33"/>
      <c r="I99" s="55">
        <v>3</v>
      </c>
      <c r="J99" s="34" t="s">
        <v>5</v>
      </c>
      <c r="K99" s="404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</row>
    <row r="100" spans="1:24" ht="18.95" customHeight="1" thickTop="1" thickBot="1">
      <c r="A100" s="23"/>
      <c r="B100" s="23"/>
      <c r="C100" s="24"/>
      <c r="D100" s="23"/>
      <c r="E100" s="207" t="s">
        <v>207</v>
      </c>
      <c r="F100" s="23"/>
      <c r="G100" s="55">
        <v>1</v>
      </c>
      <c r="H100" s="23"/>
      <c r="I100" s="55">
        <v>3</v>
      </c>
      <c r="J100" s="34" t="s">
        <v>5</v>
      </c>
      <c r="K100" s="404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</row>
    <row r="101" spans="1:24" ht="18.95" customHeight="1" thickTop="1" thickBot="1">
      <c r="A101" s="23"/>
      <c r="B101" s="23"/>
      <c r="C101" s="24"/>
      <c r="D101" s="23"/>
      <c r="E101" s="31" t="s">
        <v>35</v>
      </c>
      <c r="F101" s="31"/>
      <c r="G101" s="81" t="s">
        <v>32</v>
      </c>
      <c r="H101" s="55"/>
      <c r="I101" s="81" t="s">
        <v>32</v>
      </c>
      <c r="J101" s="34" t="s">
        <v>5</v>
      </c>
      <c r="K101" s="404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</row>
    <row r="102" spans="1:24" ht="18.95" customHeight="1" thickTop="1" thickBot="1">
      <c r="A102" s="23"/>
      <c r="B102" s="23"/>
      <c r="C102" s="24"/>
      <c r="D102" s="23"/>
      <c r="E102" s="182" t="s">
        <v>251</v>
      </c>
      <c r="F102" s="31"/>
      <c r="G102" s="54" t="s">
        <v>32</v>
      </c>
      <c r="H102" s="55"/>
      <c r="I102" s="56" t="s">
        <v>32</v>
      </c>
      <c r="J102" s="34" t="s">
        <v>5</v>
      </c>
      <c r="K102" s="404"/>
      <c r="L102" s="203" t="s">
        <v>271</v>
      </c>
      <c r="M102" s="23"/>
      <c r="N102" s="24"/>
      <c r="O102" s="24"/>
      <c r="P102" s="24"/>
      <c r="Q102" s="24"/>
      <c r="R102" s="23"/>
      <c r="S102" s="23"/>
      <c r="T102" s="23"/>
      <c r="U102" s="23"/>
      <c r="V102" s="23"/>
      <c r="W102" s="23"/>
      <c r="X102" s="23"/>
    </row>
    <row r="103" spans="1:24" ht="18.95" customHeight="1" thickTop="1" thickBot="1">
      <c r="A103" s="23"/>
      <c r="B103" s="23"/>
      <c r="C103" s="24"/>
      <c r="D103" s="23"/>
      <c r="E103" s="133" t="s">
        <v>236</v>
      </c>
      <c r="F103" s="31"/>
      <c r="G103" s="81" t="s">
        <v>32</v>
      </c>
      <c r="H103" s="55"/>
      <c r="I103" s="81" t="s">
        <v>32</v>
      </c>
      <c r="J103" s="34" t="s">
        <v>5</v>
      </c>
      <c r="K103" s="404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</row>
    <row r="104" spans="1:24" ht="18.95" customHeight="1" thickTop="1" thickBot="1">
      <c r="A104" s="23"/>
      <c r="B104" s="23"/>
      <c r="C104" s="24"/>
      <c r="D104" s="23"/>
      <c r="E104" s="31" t="s">
        <v>31</v>
      </c>
      <c r="F104" s="31"/>
      <c r="G104" s="81" t="s">
        <v>32</v>
      </c>
      <c r="H104" s="55"/>
      <c r="I104" s="81" t="s">
        <v>32</v>
      </c>
      <c r="J104" s="34" t="s">
        <v>5</v>
      </c>
      <c r="K104" s="404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</row>
    <row r="105" spans="1:24" ht="18.95" customHeight="1" thickTop="1" thickBot="1">
      <c r="A105" s="23"/>
      <c r="B105" s="23"/>
      <c r="C105" s="24"/>
      <c r="D105" s="23"/>
      <c r="E105" s="40" t="s">
        <v>33</v>
      </c>
      <c r="F105" s="24"/>
      <c r="G105" s="58">
        <f>SUM(G85:G104)</f>
        <v>11.4</v>
      </c>
      <c r="H105" s="59"/>
      <c r="I105" s="58">
        <f>SUM(I85:I104)</f>
        <v>30.6</v>
      </c>
      <c r="J105" s="400" t="s">
        <v>5</v>
      </c>
      <c r="K105" s="128">
        <f>SUM(K85:K104)</f>
        <v>0</v>
      </c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</row>
    <row r="106" spans="1:24" ht="43.5" customHeight="1" thickTop="1" thickBot="1">
      <c r="A106" s="23"/>
      <c r="B106" s="23"/>
      <c r="C106" s="24"/>
      <c r="D106" s="23"/>
      <c r="E106" s="40"/>
      <c r="F106" s="24"/>
      <c r="G106" s="59"/>
      <c r="H106" s="59"/>
      <c r="I106" s="59"/>
      <c r="J106" s="400"/>
      <c r="K106" s="91"/>
      <c r="L106" s="23"/>
      <c r="M106" s="24"/>
      <c r="N106" s="24"/>
      <c r="O106" s="24"/>
      <c r="P106" s="24"/>
      <c r="Q106" s="24"/>
      <c r="R106" s="24"/>
      <c r="S106" s="24"/>
      <c r="T106" s="24"/>
      <c r="U106" s="23"/>
      <c r="V106" s="23"/>
      <c r="W106" s="23"/>
      <c r="X106" s="23"/>
    </row>
    <row r="107" spans="1:24" ht="24" customHeight="1" thickTop="1" thickBot="1">
      <c r="A107" s="23"/>
      <c r="B107" s="23"/>
      <c r="C107" s="24"/>
      <c r="D107" s="150"/>
      <c r="E107" s="199" t="s">
        <v>184</v>
      </c>
      <c r="F107" s="24"/>
      <c r="G107" s="24"/>
      <c r="H107" s="24"/>
      <c r="I107" s="24"/>
      <c r="J107" s="24"/>
      <c r="K107" s="62"/>
      <c r="L107" s="23"/>
      <c r="M107" s="185"/>
      <c r="N107" s="24"/>
      <c r="O107" s="24"/>
      <c r="P107" s="24"/>
      <c r="Q107" s="24"/>
      <c r="R107" s="24"/>
      <c r="S107" s="62"/>
      <c r="T107" s="24"/>
      <c r="U107" s="23"/>
      <c r="V107" s="23"/>
      <c r="W107" s="23"/>
      <c r="X107" s="23"/>
    </row>
    <row r="108" spans="1:24" ht="24" customHeight="1" thickTop="1" thickBot="1">
      <c r="A108" s="23"/>
      <c r="B108" s="23"/>
      <c r="C108" s="24"/>
      <c r="D108" s="57"/>
      <c r="E108" s="183" t="s">
        <v>190</v>
      </c>
      <c r="F108" s="24"/>
      <c r="G108" s="24"/>
      <c r="H108" s="24"/>
      <c r="I108" s="24"/>
      <c r="J108" s="24"/>
      <c r="K108" s="62"/>
      <c r="L108" s="23"/>
      <c r="M108" s="186"/>
      <c r="N108" s="24"/>
      <c r="O108" s="24"/>
      <c r="P108" s="24"/>
      <c r="Q108" s="24"/>
      <c r="R108" s="24"/>
      <c r="S108" s="62"/>
      <c r="T108" s="24"/>
      <c r="U108" s="23"/>
      <c r="V108" s="23"/>
      <c r="W108" s="23"/>
      <c r="X108" s="23"/>
    </row>
    <row r="109" spans="1:24" ht="24" customHeight="1" thickTop="1" thickBot="1">
      <c r="A109" s="23"/>
      <c r="B109" s="41"/>
      <c r="C109" s="24"/>
      <c r="D109" s="150"/>
      <c r="E109" s="175" t="s">
        <v>66</v>
      </c>
      <c r="F109" s="63"/>
      <c r="G109" s="63"/>
      <c r="H109" s="63"/>
      <c r="I109" s="63"/>
      <c r="J109" s="63"/>
      <c r="K109" s="405"/>
      <c r="L109" s="23"/>
      <c r="M109" s="187"/>
      <c r="N109" s="188"/>
      <c r="O109" s="188"/>
      <c r="P109" s="188"/>
      <c r="Q109" s="188"/>
      <c r="R109" s="188"/>
      <c r="S109" s="232"/>
      <c r="T109" s="24"/>
      <c r="U109" s="23"/>
      <c r="V109" s="23"/>
      <c r="W109" s="23"/>
      <c r="X109" s="23"/>
    </row>
    <row r="110" spans="1:24" ht="24" customHeight="1" thickTop="1" thickBot="1">
      <c r="A110" s="23"/>
      <c r="B110" s="41"/>
      <c r="C110" s="30"/>
      <c r="D110" s="150"/>
      <c r="E110" s="176" t="s">
        <v>191</v>
      </c>
      <c r="F110" s="65"/>
      <c r="G110" s="65"/>
      <c r="H110" s="65"/>
      <c r="I110" s="65"/>
      <c r="J110" s="65"/>
      <c r="K110" s="406" t="s">
        <v>314</v>
      </c>
      <c r="L110" s="200"/>
      <c r="M110" s="189"/>
      <c r="N110" s="188"/>
      <c r="O110" s="188"/>
      <c r="P110" s="188"/>
      <c r="Q110" s="188"/>
      <c r="R110" s="188"/>
      <c r="S110" s="233"/>
      <c r="T110" s="24"/>
      <c r="U110" s="23"/>
      <c r="V110" s="23"/>
      <c r="W110" s="23"/>
      <c r="X110" s="23"/>
    </row>
    <row r="111" spans="1:24" ht="24" customHeight="1" thickTop="1" thickBot="1">
      <c r="A111" s="23"/>
      <c r="B111" s="41"/>
      <c r="C111" s="24"/>
      <c r="D111" s="150"/>
      <c r="E111" s="176" t="s">
        <v>72</v>
      </c>
      <c r="F111" s="65"/>
      <c r="G111" s="67"/>
      <c r="H111" s="67"/>
      <c r="I111" s="67"/>
      <c r="J111" s="68"/>
      <c r="K111" s="407"/>
      <c r="L111" s="23"/>
      <c r="M111" s="189"/>
      <c r="N111" s="188"/>
      <c r="O111" s="190"/>
      <c r="P111" s="190"/>
      <c r="Q111" s="190"/>
      <c r="R111" s="98"/>
      <c r="S111" s="232"/>
      <c r="T111" s="24"/>
      <c r="U111" s="23"/>
      <c r="V111" s="23"/>
      <c r="W111" s="23"/>
      <c r="X111" s="23"/>
    </row>
    <row r="112" spans="1:24" ht="24" customHeight="1" thickTop="1" thickBot="1">
      <c r="A112" s="23"/>
      <c r="B112" s="41"/>
      <c r="C112" s="24"/>
      <c r="D112" s="150"/>
      <c r="E112" s="184" t="s">
        <v>170</v>
      </c>
      <c r="F112" s="69"/>
      <c r="G112" s="70"/>
      <c r="H112" s="70"/>
      <c r="I112" s="70"/>
      <c r="J112" s="71"/>
      <c r="K112" s="408"/>
      <c r="L112" s="23"/>
      <c r="M112" s="189"/>
      <c r="N112" s="188"/>
      <c r="O112" s="190"/>
      <c r="P112" s="190"/>
      <c r="Q112" s="190"/>
      <c r="R112" s="98"/>
      <c r="S112" s="234"/>
      <c r="T112" s="24"/>
      <c r="U112" s="23"/>
      <c r="V112" s="23"/>
      <c r="W112" s="23"/>
      <c r="X112" s="23"/>
    </row>
    <row r="113" spans="1:24" ht="24" customHeight="1" thickTop="1" thickBot="1">
      <c r="A113" s="23"/>
      <c r="B113" s="41"/>
      <c r="C113" s="24"/>
      <c r="D113" s="23"/>
      <c r="E113" s="66" t="s">
        <v>171</v>
      </c>
      <c r="F113" s="65"/>
      <c r="G113" s="72"/>
      <c r="H113" s="67"/>
      <c r="I113" s="67"/>
      <c r="J113" s="68"/>
      <c r="K113" s="18">
        <f>K111*K112</f>
        <v>0</v>
      </c>
      <c r="L113" s="24"/>
      <c r="M113" s="188"/>
      <c r="N113" s="188"/>
      <c r="O113" s="190"/>
      <c r="P113" s="190"/>
      <c r="Q113" s="190"/>
      <c r="R113" s="98"/>
      <c r="S113" s="134"/>
      <c r="T113" s="24"/>
      <c r="U113" s="23"/>
      <c r="V113" s="23"/>
      <c r="W113" s="23"/>
      <c r="X113" s="23"/>
    </row>
    <row r="114" spans="1:24" ht="24" customHeight="1" thickTop="1" thickBot="1">
      <c r="A114" s="23"/>
      <c r="B114" s="41"/>
      <c r="C114" s="24"/>
      <c r="D114" s="23"/>
      <c r="E114" s="174" t="s">
        <v>193</v>
      </c>
      <c r="F114" s="65"/>
      <c r="G114" s="67"/>
      <c r="H114" s="67"/>
      <c r="I114" s="67"/>
      <c r="J114" s="68"/>
      <c r="K114" s="405"/>
      <c r="L114" s="79"/>
      <c r="M114" s="189"/>
      <c r="N114" s="188"/>
      <c r="O114" s="190"/>
      <c r="P114" s="190"/>
      <c r="Q114" s="190"/>
      <c r="R114" s="98"/>
      <c r="S114" s="232"/>
      <c r="T114" s="24"/>
      <c r="U114" s="23"/>
      <c r="V114" s="23"/>
      <c r="W114" s="23"/>
      <c r="X114" s="23"/>
    </row>
    <row r="115" spans="1:24" ht="24" customHeight="1" thickTop="1">
      <c r="A115" s="23"/>
      <c r="B115" s="41"/>
      <c r="C115" s="24"/>
      <c r="D115" s="23"/>
      <c r="E115" s="66" t="s">
        <v>321</v>
      </c>
      <c r="F115" s="65"/>
      <c r="G115" s="67"/>
      <c r="H115" s="67"/>
      <c r="I115" s="67"/>
      <c r="J115" s="68"/>
      <c r="K115" s="19">
        <f>K105</f>
        <v>0</v>
      </c>
      <c r="L115" s="24"/>
      <c r="M115" s="188"/>
      <c r="N115" s="188"/>
      <c r="O115" s="190"/>
      <c r="P115" s="190"/>
      <c r="Q115" s="190"/>
      <c r="R115" s="98"/>
      <c r="S115" s="190"/>
      <c r="T115" s="24"/>
      <c r="U115" s="23"/>
      <c r="V115" s="23"/>
      <c r="W115" s="23"/>
      <c r="X115" s="23"/>
    </row>
    <row r="116" spans="1:24" ht="24" customHeight="1">
      <c r="A116" s="23"/>
      <c r="B116" s="41"/>
      <c r="C116" s="24"/>
      <c r="D116" s="23"/>
      <c r="E116" s="285" t="s">
        <v>309</v>
      </c>
      <c r="F116" s="287"/>
      <c r="G116" s="288"/>
      <c r="H116" s="288"/>
      <c r="I116" s="288"/>
      <c r="J116" s="289"/>
      <c r="K116" s="277">
        <f>(K113*K114)*K115</f>
        <v>0</v>
      </c>
      <c r="L116" s="24"/>
      <c r="M116" s="188"/>
      <c r="N116" s="188"/>
      <c r="O116" s="190"/>
      <c r="P116" s="190"/>
      <c r="Q116" s="190"/>
      <c r="R116" s="98"/>
      <c r="S116" s="190"/>
      <c r="T116" s="24"/>
      <c r="U116" s="23"/>
      <c r="V116" s="23"/>
      <c r="W116" s="23"/>
      <c r="X116" s="23"/>
    </row>
    <row r="117" spans="1:24" ht="24" customHeight="1">
      <c r="A117" s="23"/>
      <c r="B117" s="41"/>
      <c r="C117" s="24"/>
      <c r="D117" s="23"/>
      <c r="E117" s="66" t="s">
        <v>68</v>
      </c>
      <c r="F117" s="65"/>
      <c r="G117" s="67"/>
      <c r="H117" s="67"/>
      <c r="I117" s="67"/>
      <c r="J117" s="68"/>
      <c r="K117" s="172">
        <f>K82</f>
        <v>0</v>
      </c>
      <c r="L117" s="24"/>
      <c r="M117" s="188"/>
      <c r="N117" s="188"/>
      <c r="O117" s="190"/>
      <c r="P117" s="190"/>
      <c r="Q117" s="190"/>
      <c r="R117" s="98"/>
      <c r="S117" s="191"/>
      <c r="T117" s="24"/>
      <c r="U117" s="23"/>
      <c r="V117" s="23"/>
      <c r="W117" s="23"/>
      <c r="X117" s="23"/>
    </row>
    <row r="118" spans="1:24" ht="24.95" customHeight="1">
      <c r="A118" s="23"/>
      <c r="B118" s="41"/>
      <c r="C118" s="24"/>
      <c r="D118" s="23"/>
      <c r="E118" s="66" t="s">
        <v>76</v>
      </c>
      <c r="F118" s="65"/>
      <c r="G118" s="67"/>
      <c r="H118" s="67"/>
      <c r="I118" s="67"/>
      <c r="J118" s="68"/>
      <c r="K118" s="19">
        <f>K117*12</f>
        <v>0</v>
      </c>
      <c r="L118" s="24"/>
      <c r="M118" s="189"/>
      <c r="N118" s="188"/>
      <c r="O118" s="190"/>
      <c r="P118" s="190"/>
      <c r="Q118" s="190"/>
      <c r="R118" s="98"/>
      <c r="S118" s="235"/>
      <c r="T118" s="24"/>
      <c r="U118" s="23"/>
      <c r="V118" s="23"/>
      <c r="W118" s="23"/>
      <c r="X118" s="23"/>
    </row>
    <row r="119" spans="1:24" ht="24.95" customHeight="1" thickBot="1">
      <c r="A119" s="23"/>
      <c r="B119" s="41"/>
      <c r="C119" s="24"/>
      <c r="D119" s="23"/>
      <c r="E119" s="286" t="s">
        <v>280</v>
      </c>
      <c r="F119" s="69"/>
      <c r="G119" s="70"/>
      <c r="H119" s="70"/>
      <c r="I119" s="70"/>
      <c r="J119" s="71"/>
      <c r="K119" s="181">
        <f>(K116*12)+K118</f>
        <v>0</v>
      </c>
      <c r="L119" s="24"/>
      <c r="M119" s="188"/>
      <c r="N119" s="188"/>
      <c r="O119" s="190"/>
      <c r="P119" s="190"/>
      <c r="Q119" s="190"/>
      <c r="R119" s="98"/>
      <c r="S119" s="192"/>
      <c r="T119" s="24"/>
      <c r="U119" s="23"/>
      <c r="V119" s="23"/>
      <c r="W119" s="23"/>
      <c r="X119" s="23"/>
    </row>
    <row r="120" spans="1:24" ht="24.95" customHeight="1" thickTop="1" thickBot="1">
      <c r="A120" s="23"/>
      <c r="B120" s="41"/>
      <c r="C120" s="24"/>
      <c r="D120" s="23"/>
      <c r="E120" s="180" t="s">
        <v>192</v>
      </c>
      <c r="F120" s="73"/>
      <c r="G120" s="73"/>
      <c r="H120" s="73"/>
      <c r="I120" s="73"/>
      <c r="J120" s="74"/>
      <c r="K120" s="272">
        <f>'Check Payment Analysis'!K70+'ACH Payment Analysis'!K63+'Payment Card Analysis'!K119</f>
        <v>2342520</v>
      </c>
      <c r="L120" s="24"/>
      <c r="M120" s="188"/>
      <c r="N120" s="188"/>
      <c r="O120" s="190"/>
      <c r="P120" s="190"/>
      <c r="Q120" s="190"/>
      <c r="R120" s="98"/>
      <c r="S120" s="193"/>
      <c r="T120" s="24"/>
      <c r="U120" s="23"/>
      <c r="V120" s="23"/>
      <c r="W120" s="23"/>
      <c r="X120" s="23"/>
    </row>
    <row r="121" spans="1:24" ht="24.95" customHeight="1" thickTop="1" thickBot="1">
      <c r="A121" s="23"/>
      <c r="B121" s="41"/>
      <c r="C121" s="30"/>
      <c r="D121" s="23"/>
      <c r="E121" s="75" t="s">
        <v>48</v>
      </c>
      <c r="F121" s="76"/>
      <c r="G121" s="76"/>
      <c r="H121" s="76"/>
      <c r="I121" s="76"/>
      <c r="J121" s="76"/>
      <c r="K121" s="20">
        <v>0</v>
      </c>
      <c r="L121" s="24"/>
      <c r="M121" s="194"/>
      <c r="N121" s="195"/>
      <c r="O121" s="195"/>
      <c r="P121" s="195"/>
      <c r="Q121" s="195"/>
      <c r="R121" s="195"/>
      <c r="S121" s="193"/>
      <c r="T121" s="24"/>
      <c r="U121" s="23"/>
      <c r="V121" s="23"/>
      <c r="W121" s="23"/>
      <c r="X121" s="23"/>
    </row>
    <row r="122" spans="1:24" ht="12" customHeight="1" thickTop="1">
      <c r="A122" s="23"/>
      <c r="B122" s="41"/>
      <c r="C122" s="24"/>
      <c r="D122" s="92"/>
      <c r="E122" s="53"/>
      <c r="F122" s="53"/>
      <c r="G122" s="89"/>
      <c r="H122" s="98"/>
      <c r="I122" s="89"/>
      <c r="J122" s="45"/>
      <c r="K122" s="409" t="s">
        <v>229</v>
      </c>
      <c r="L122" s="24"/>
      <c r="M122" s="196"/>
      <c r="N122" s="197"/>
      <c r="O122" s="197"/>
      <c r="P122" s="197"/>
      <c r="Q122" s="197"/>
      <c r="R122" s="197"/>
      <c r="S122" s="198"/>
      <c r="T122" s="24"/>
      <c r="U122" s="23"/>
      <c r="V122" s="23"/>
      <c r="W122" s="23"/>
      <c r="X122" s="23"/>
    </row>
    <row r="123" spans="1:24" ht="24.95" customHeight="1">
      <c r="A123" s="23"/>
      <c r="B123" s="41"/>
      <c r="C123" s="30"/>
      <c r="D123" s="92"/>
      <c r="E123" s="425" t="s">
        <v>168</v>
      </c>
      <c r="F123" s="425"/>
      <c r="G123" s="425"/>
      <c r="H123" s="425"/>
      <c r="I123" s="425"/>
      <c r="J123" s="425"/>
      <c r="K123" s="425"/>
      <c r="L123" s="24"/>
      <c r="M123" s="24"/>
      <c r="N123" s="24"/>
      <c r="O123" s="24"/>
      <c r="P123" s="24"/>
      <c r="Q123" s="24"/>
      <c r="R123" s="24"/>
      <c r="S123" s="24"/>
      <c r="T123" s="24"/>
      <c r="U123" s="23"/>
      <c r="V123" s="23"/>
      <c r="W123" s="23"/>
      <c r="X123" s="23"/>
    </row>
    <row r="124" spans="1:24" ht="15" customHeight="1">
      <c r="A124" s="23"/>
      <c r="B124" s="41"/>
      <c r="C124" s="24"/>
      <c r="D124" s="92"/>
      <c r="E124" s="156" t="s">
        <v>39</v>
      </c>
      <c r="F124" s="79"/>
      <c r="G124" s="79"/>
      <c r="H124" s="79"/>
      <c r="I124" s="79"/>
      <c r="J124" s="79"/>
      <c r="K124" s="79"/>
      <c r="L124" s="24"/>
      <c r="M124" s="24"/>
      <c r="N124" s="24"/>
      <c r="O124" s="24"/>
      <c r="P124" s="24"/>
      <c r="Q124" s="24"/>
      <c r="R124" s="24"/>
      <c r="S124" s="24"/>
      <c r="T124" s="24"/>
      <c r="U124" s="23"/>
      <c r="V124" s="23"/>
      <c r="W124" s="23"/>
      <c r="X124" s="23"/>
    </row>
    <row r="125" spans="1:24" ht="15" customHeight="1">
      <c r="A125" s="23"/>
      <c r="B125" s="41"/>
      <c r="C125" s="24"/>
      <c r="D125" s="92"/>
      <c r="E125" s="156" t="s">
        <v>40</v>
      </c>
      <c r="F125" s="79"/>
      <c r="G125" s="79"/>
      <c r="H125" s="79"/>
      <c r="I125" s="79"/>
      <c r="J125" s="79"/>
      <c r="K125" s="79"/>
      <c r="L125" s="24"/>
      <c r="M125" s="24"/>
      <c r="N125" s="24"/>
      <c r="O125" s="24"/>
      <c r="P125" s="24"/>
      <c r="Q125" s="24"/>
      <c r="R125" s="24"/>
      <c r="S125" s="24"/>
      <c r="T125" s="24"/>
      <c r="U125" s="23"/>
      <c r="V125" s="23"/>
      <c r="W125" s="23"/>
      <c r="X125" s="23"/>
    </row>
    <row r="126" spans="1:24" ht="15" customHeight="1">
      <c r="A126" s="23"/>
      <c r="B126" s="41"/>
      <c r="C126" s="30"/>
      <c r="D126" s="23"/>
      <c r="E126" s="156" t="s">
        <v>41</v>
      </c>
      <c r="F126" s="79"/>
      <c r="G126" s="79"/>
      <c r="H126" s="79"/>
      <c r="I126" s="79"/>
      <c r="J126" s="79"/>
      <c r="K126" s="79"/>
      <c r="L126" s="24"/>
      <c r="M126" s="24"/>
      <c r="N126" s="92"/>
      <c r="O126" s="23"/>
      <c r="P126" s="23"/>
      <c r="Q126" s="23"/>
      <c r="R126" s="23"/>
      <c r="S126" s="23"/>
      <c r="T126" s="23"/>
      <c r="U126" s="23"/>
      <c r="V126" s="23"/>
      <c r="W126" s="23"/>
      <c r="X126" s="23"/>
    </row>
    <row r="127" spans="1:24" ht="38.25" customHeight="1">
      <c r="A127" s="23"/>
      <c r="B127" s="23"/>
      <c r="C127" s="24"/>
      <c r="D127" s="92"/>
      <c r="E127" s="208" t="s">
        <v>208</v>
      </c>
      <c r="F127" s="157"/>
      <c r="G127" s="157"/>
      <c r="H127" s="157"/>
      <c r="I127" s="157"/>
      <c r="J127" s="157"/>
      <c r="K127" s="157"/>
      <c r="L127" s="24"/>
      <c r="M127" s="23"/>
      <c r="N127" s="92"/>
      <c r="O127" s="23"/>
      <c r="P127" s="23"/>
      <c r="Q127" s="23"/>
      <c r="R127" s="23"/>
      <c r="S127" s="23"/>
      <c r="T127" s="23"/>
      <c r="U127" s="23"/>
      <c r="V127" s="23"/>
      <c r="W127" s="23"/>
      <c r="X127" s="23"/>
    </row>
    <row r="128" spans="1:24" ht="15" customHeight="1">
      <c r="A128" s="23"/>
      <c r="B128" s="41"/>
      <c r="C128" s="24"/>
      <c r="D128" s="92"/>
      <c r="E128" s="156" t="s">
        <v>134</v>
      </c>
      <c r="F128" s="157"/>
      <c r="G128" s="157"/>
      <c r="H128" s="157"/>
      <c r="I128" s="157"/>
      <c r="J128" s="157"/>
      <c r="K128" s="157"/>
      <c r="L128" s="24"/>
      <c r="M128" s="23"/>
      <c r="N128" s="92"/>
      <c r="O128" s="23"/>
      <c r="P128" s="23"/>
      <c r="Q128" s="23"/>
      <c r="R128" s="23"/>
      <c r="S128" s="23"/>
      <c r="T128" s="23"/>
      <c r="U128" s="23"/>
      <c r="V128" s="23"/>
      <c r="W128" s="23"/>
      <c r="X128" s="23"/>
    </row>
    <row r="129" spans="1:24" ht="15" customHeight="1">
      <c r="A129" s="23"/>
      <c r="B129" s="41"/>
      <c r="C129" s="24"/>
      <c r="D129" s="92"/>
      <c r="E129" s="156" t="s">
        <v>165</v>
      </c>
      <c r="F129" s="157"/>
      <c r="G129" s="157"/>
      <c r="H129" s="157"/>
      <c r="I129" s="157"/>
      <c r="J129" s="157"/>
      <c r="K129" s="157"/>
      <c r="L129" s="24"/>
      <c r="M129" s="23"/>
      <c r="N129" s="92"/>
      <c r="O129" s="23"/>
      <c r="P129" s="23"/>
      <c r="Q129" s="23"/>
      <c r="R129" s="23"/>
      <c r="S129" s="23"/>
      <c r="T129" s="23"/>
      <c r="U129" s="23"/>
      <c r="V129" s="23"/>
      <c r="W129" s="23"/>
      <c r="X129" s="23"/>
    </row>
    <row r="130" spans="1:24" ht="15" customHeight="1">
      <c r="A130" s="23"/>
      <c r="B130" s="41"/>
      <c r="C130" s="24"/>
      <c r="D130" s="92"/>
      <c r="E130" s="157" t="s">
        <v>162</v>
      </c>
      <c r="F130" s="157"/>
      <c r="G130" s="157"/>
      <c r="H130" s="157"/>
      <c r="I130" s="157"/>
      <c r="J130" s="157"/>
      <c r="K130" s="157"/>
      <c r="L130" s="24"/>
      <c r="M130" s="23"/>
      <c r="N130" s="92"/>
      <c r="O130" s="23"/>
      <c r="P130" s="23"/>
      <c r="Q130" s="23"/>
      <c r="R130" s="23"/>
      <c r="S130" s="23"/>
      <c r="T130" s="23"/>
      <c r="U130" s="23"/>
      <c r="V130" s="23"/>
      <c r="W130" s="23"/>
      <c r="X130" s="23"/>
    </row>
    <row r="131" spans="1:24" ht="15" customHeight="1">
      <c r="A131" s="23"/>
      <c r="B131" s="23"/>
      <c r="C131" s="24"/>
      <c r="D131" s="92"/>
      <c r="E131" s="79" t="s">
        <v>163</v>
      </c>
      <c r="F131" s="157"/>
      <c r="G131" s="157"/>
      <c r="H131" s="157"/>
      <c r="I131" s="157"/>
      <c r="J131" s="157"/>
      <c r="K131" s="157"/>
      <c r="L131" s="24"/>
      <c r="M131" s="24"/>
      <c r="N131" s="92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  <row r="132" spans="1:24" ht="15" customHeight="1">
      <c r="A132" s="23"/>
      <c r="B132" s="23"/>
      <c r="C132" s="24"/>
      <c r="D132" s="92"/>
      <c r="E132" s="79" t="s">
        <v>164</v>
      </c>
      <c r="F132" s="157"/>
      <c r="G132" s="159"/>
      <c r="H132" s="159"/>
      <c r="I132" s="159"/>
      <c r="J132" s="160"/>
      <c r="K132" s="159"/>
      <c r="L132" s="24"/>
      <c r="M132" s="24"/>
      <c r="N132" s="92"/>
      <c r="O132" s="23"/>
      <c r="P132" s="23"/>
      <c r="Q132" s="23"/>
      <c r="R132" s="23"/>
      <c r="S132" s="23"/>
      <c r="T132" s="23"/>
      <c r="U132" s="23"/>
      <c r="V132" s="23"/>
      <c r="W132" s="23"/>
      <c r="X132" s="23"/>
    </row>
    <row r="133" spans="1:24" ht="27.75" customHeight="1">
      <c r="A133" s="23"/>
      <c r="B133" s="23"/>
      <c r="C133" s="24"/>
      <c r="D133" s="92"/>
      <c r="E133" s="156" t="s">
        <v>167</v>
      </c>
      <c r="F133" s="157"/>
      <c r="G133" s="157"/>
      <c r="H133" s="157"/>
      <c r="I133" s="157"/>
      <c r="J133" s="157"/>
      <c r="K133" s="157"/>
      <c r="L133" s="24"/>
      <c r="M133" s="24"/>
      <c r="N133" s="92"/>
      <c r="O133" s="23"/>
      <c r="P133" s="23"/>
      <c r="Q133" s="23"/>
      <c r="R133" s="23"/>
      <c r="S133" s="23"/>
      <c r="T133" s="23"/>
      <c r="U133" s="23"/>
      <c r="V133" s="23"/>
      <c r="W133" s="23"/>
      <c r="X133" s="23"/>
    </row>
    <row r="134" spans="1:24" ht="15" customHeight="1">
      <c r="A134" s="23"/>
      <c r="B134" s="23"/>
      <c r="C134" s="24"/>
      <c r="D134" s="92"/>
      <c r="E134" s="158" t="s">
        <v>158</v>
      </c>
      <c r="F134" s="157"/>
      <c r="G134" s="157"/>
      <c r="H134" s="157"/>
      <c r="I134" s="157"/>
      <c r="J134" s="157"/>
      <c r="K134" s="157"/>
      <c r="L134" s="24"/>
      <c r="M134" s="24"/>
      <c r="N134" s="92"/>
      <c r="O134" s="23"/>
      <c r="P134" s="23"/>
      <c r="Q134" s="23"/>
      <c r="R134" s="23"/>
      <c r="S134" s="23"/>
      <c r="T134" s="23"/>
      <c r="U134" s="23"/>
      <c r="V134" s="23"/>
      <c r="W134" s="23"/>
      <c r="X134" s="23"/>
    </row>
    <row r="135" spans="1:24" ht="15" customHeight="1">
      <c r="A135" s="23"/>
      <c r="B135" s="23"/>
      <c r="C135" s="24"/>
      <c r="D135" s="92"/>
      <c r="E135" s="157" t="s">
        <v>155</v>
      </c>
      <c r="F135" s="157"/>
      <c r="G135" s="157"/>
      <c r="H135" s="157"/>
      <c r="I135" s="157"/>
      <c r="J135" s="157"/>
      <c r="K135" s="157"/>
      <c r="L135" s="24"/>
      <c r="M135" s="24"/>
      <c r="N135" s="92"/>
      <c r="O135" s="23"/>
      <c r="P135" s="23"/>
      <c r="Q135" s="23"/>
      <c r="R135" s="23"/>
      <c r="S135" s="23"/>
      <c r="T135" s="23"/>
      <c r="U135" s="23"/>
      <c r="V135" s="23"/>
      <c r="W135" s="23"/>
      <c r="X135" s="23"/>
    </row>
    <row r="136" spans="1:24" ht="15" customHeight="1">
      <c r="A136" s="23"/>
      <c r="B136" s="23"/>
      <c r="C136" s="24"/>
      <c r="D136" s="23"/>
      <c r="E136" s="158" t="s">
        <v>156</v>
      </c>
      <c r="F136" s="24"/>
      <c r="G136" s="24"/>
      <c r="H136" s="24"/>
      <c r="I136" s="24"/>
      <c r="J136" s="24"/>
      <c r="K136" s="24"/>
      <c r="L136" s="24"/>
      <c r="M136" s="24"/>
      <c r="N136" s="92"/>
      <c r="O136" s="23"/>
      <c r="P136" s="23"/>
      <c r="Q136" s="23"/>
      <c r="R136" s="23"/>
      <c r="S136" s="23"/>
      <c r="T136" s="23"/>
      <c r="U136" s="23"/>
      <c r="V136" s="23"/>
      <c r="W136" s="23"/>
      <c r="X136" s="23"/>
    </row>
    <row r="137" spans="1:24" ht="15" customHeight="1">
      <c r="A137" s="23"/>
      <c r="B137" s="23"/>
      <c r="C137" s="24"/>
      <c r="D137" s="23"/>
      <c r="E137" s="158" t="s">
        <v>157</v>
      </c>
      <c r="F137" s="24"/>
      <c r="G137" s="24"/>
      <c r="H137" s="24"/>
      <c r="I137" s="24"/>
      <c r="J137" s="24"/>
      <c r="K137" s="24"/>
      <c r="L137" s="24"/>
      <c r="M137" s="24"/>
      <c r="N137" s="92"/>
      <c r="O137" s="23"/>
      <c r="P137" s="23"/>
      <c r="Q137" s="23"/>
      <c r="R137" s="23"/>
      <c r="S137" s="23"/>
      <c r="T137" s="23"/>
      <c r="U137" s="23"/>
      <c r="V137" s="23"/>
      <c r="W137" s="23"/>
      <c r="X137" s="23"/>
    </row>
    <row r="138" spans="1:24" ht="24.95" customHeight="1">
      <c r="A138" s="23"/>
      <c r="B138" s="23"/>
      <c r="C138" s="24"/>
      <c r="D138" s="23"/>
      <c r="E138" s="24"/>
      <c r="F138" s="24"/>
      <c r="G138" s="24"/>
      <c r="H138" s="24"/>
      <c r="I138" s="24"/>
      <c r="J138" s="24"/>
      <c r="K138" s="24"/>
      <c r="L138" s="24"/>
      <c r="M138" s="92"/>
      <c r="N138" s="92"/>
      <c r="O138" s="23"/>
      <c r="P138" s="23"/>
      <c r="Q138" s="23"/>
      <c r="R138" s="23"/>
      <c r="S138" s="23"/>
      <c r="T138" s="23"/>
      <c r="U138" s="23"/>
      <c r="V138" s="23"/>
    </row>
    <row r="139" spans="1:24" ht="24.95" customHeight="1">
      <c r="A139" s="23"/>
      <c r="B139" s="23"/>
      <c r="C139" s="24"/>
      <c r="D139" s="23"/>
      <c r="E139" s="24"/>
      <c r="F139" s="24"/>
      <c r="G139" s="24"/>
      <c r="H139" s="24"/>
      <c r="I139" s="24"/>
      <c r="J139" s="24"/>
      <c r="K139" s="24"/>
      <c r="L139" s="24"/>
      <c r="M139" s="92"/>
      <c r="N139" s="92"/>
      <c r="O139" s="23"/>
      <c r="P139" s="23"/>
      <c r="Q139" s="23"/>
      <c r="R139" s="23"/>
      <c r="S139" s="23"/>
      <c r="T139" s="23"/>
      <c r="U139" s="23"/>
      <c r="V139" s="23"/>
    </row>
    <row r="140" spans="1:24" ht="24.95" customHeight="1">
      <c r="A140" s="23"/>
      <c r="B140" s="23"/>
      <c r="C140" s="24"/>
      <c r="D140" s="23"/>
      <c r="E140" s="24"/>
      <c r="F140" s="24"/>
      <c r="G140" s="24"/>
      <c r="H140" s="24"/>
      <c r="I140" s="24"/>
      <c r="J140" s="24"/>
      <c r="K140" s="24"/>
      <c r="L140" s="24"/>
      <c r="M140" s="92"/>
      <c r="N140" s="92"/>
      <c r="O140" s="23"/>
      <c r="P140" s="23"/>
      <c r="Q140" s="23"/>
      <c r="R140" s="23"/>
      <c r="S140" s="23"/>
      <c r="T140" s="23"/>
      <c r="U140" s="23"/>
      <c r="V140" s="23"/>
    </row>
    <row r="141" spans="1:24" ht="24.95" customHeight="1">
      <c r="C141" s="3"/>
      <c r="E141" s="3"/>
      <c r="F141" s="3"/>
      <c r="G141" s="3"/>
      <c r="H141" s="3"/>
      <c r="I141" s="3"/>
      <c r="J141" s="3"/>
      <c r="K141" s="3"/>
      <c r="L141" s="24"/>
      <c r="M141" s="92"/>
      <c r="N141" s="92"/>
      <c r="O141" s="23"/>
      <c r="P141" s="23"/>
      <c r="Q141" s="23"/>
      <c r="R141" s="23"/>
      <c r="S141" s="23"/>
      <c r="T141" s="23"/>
      <c r="U141" s="23"/>
      <c r="V141" s="23"/>
    </row>
    <row r="142" spans="1:24" ht="24.95" customHeight="1">
      <c r="C142" s="3"/>
      <c r="E142" s="3"/>
      <c r="F142" s="3"/>
      <c r="G142" s="3"/>
      <c r="H142" s="3"/>
      <c r="I142" s="3"/>
      <c r="J142" s="3"/>
      <c r="K142" s="3"/>
      <c r="L142" s="24"/>
      <c r="M142" s="92"/>
      <c r="N142" s="92"/>
      <c r="O142" s="23"/>
      <c r="P142" s="23"/>
      <c r="Q142" s="23"/>
      <c r="R142" s="23"/>
      <c r="S142" s="23"/>
      <c r="T142" s="23"/>
      <c r="U142" s="23"/>
      <c r="V142" s="23"/>
    </row>
    <row r="143" spans="1:24" ht="24.95" customHeight="1">
      <c r="C143" s="3"/>
      <c r="E143" s="3"/>
      <c r="F143" s="3"/>
      <c r="G143" s="3"/>
      <c r="H143" s="3"/>
      <c r="I143" s="3"/>
      <c r="J143" s="3"/>
      <c r="K143" s="3"/>
      <c r="L143" s="24"/>
      <c r="M143" s="92"/>
      <c r="N143" s="92"/>
      <c r="O143" s="23"/>
      <c r="P143" s="23"/>
      <c r="Q143" s="23"/>
      <c r="R143" s="23"/>
      <c r="S143" s="23"/>
      <c r="T143" s="23"/>
      <c r="U143" s="23"/>
      <c r="V143" s="23"/>
    </row>
    <row r="144" spans="1:24" ht="10.5" customHeight="1">
      <c r="C144" s="3"/>
      <c r="E144" s="3"/>
      <c r="F144" s="3"/>
      <c r="G144" s="3"/>
      <c r="H144" s="3"/>
      <c r="I144" s="3"/>
      <c r="J144" s="3"/>
      <c r="K144" s="3"/>
      <c r="L144" s="24"/>
      <c r="M144" s="92"/>
      <c r="N144" s="92"/>
      <c r="O144" s="23"/>
      <c r="P144" s="23"/>
      <c r="Q144" s="23"/>
      <c r="R144" s="23"/>
      <c r="S144" s="23"/>
      <c r="T144" s="23"/>
      <c r="U144" s="23"/>
      <c r="V144" s="23"/>
    </row>
    <row r="145" spans="3:22" ht="24.95" customHeight="1">
      <c r="C145" s="3"/>
      <c r="E145" s="1"/>
      <c r="F145" s="1"/>
      <c r="G145" s="1"/>
      <c r="H145" s="1"/>
      <c r="I145" s="1"/>
      <c r="J145" s="1"/>
      <c r="K145" s="1"/>
      <c r="L145" s="92"/>
      <c r="M145" s="92"/>
      <c r="N145" s="92"/>
      <c r="O145" s="23"/>
      <c r="P145" s="23"/>
      <c r="Q145" s="23"/>
      <c r="R145" s="23"/>
      <c r="S145" s="23"/>
      <c r="T145" s="23"/>
      <c r="U145" s="23"/>
      <c r="V145" s="23"/>
    </row>
    <row r="146" spans="3:22">
      <c r="C146" s="3"/>
      <c r="E146" s="1"/>
      <c r="F146" s="1"/>
      <c r="G146" s="1"/>
      <c r="H146" s="1"/>
      <c r="I146" s="1"/>
      <c r="J146" s="1"/>
      <c r="K146" s="1"/>
      <c r="L146" s="92"/>
      <c r="M146" s="92"/>
      <c r="N146" s="92"/>
      <c r="O146" s="23"/>
      <c r="P146" s="23"/>
      <c r="Q146" s="23"/>
      <c r="R146" s="23"/>
      <c r="S146" s="23"/>
      <c r="T146" s="23"/>
      <c r="U146" s="23"/>
      <c r="V146" s="23"/>
    </row>
    <row r="147" spans="3:22">
      <c r="C147" s="15"/>
      <c r="E147" s="1"/>
      <c r="F147" s="1"/>
      <c r="G147" s="1"/>
      <c r="H147" s="1"/>
      <c r="I147" s="1"/>
      <c r="J147" s="1"/>
      <c r="K147" s="1"/>
      <c r="L147" s="92"/>
      <c r="M147" s="92"/>
      <c r="N147" s="92"/>
      <c r="O147" s="23"/>
      <c r="P147" s="23"/>
      <c r="Q147" s="23"/>
      <c r="R147" s="23"/>
      <c r="S147" s="23"/>
      <c r="T147" s="23"/>
      <c r="U147" s="23"/>
      <c r="V147" s="23"/>
    </row>
    <row r="148" spans="3:22">
      <c r="C148" s="3"/>
      <c r="E148" s="1"/>
      <c r="F148" s="1"/>
      <c r="G148" s="1"/>
      <c r="H148" s="1"/>
      <c r="I148" s="1"/>
      <c r="J148" s="1"/>
      <c r="K148" s="1"/>
      <c r="L148" s="92"/>
      <c r="M148" s="92"/>
      <c r="N148" s="92"/>
      <c r="O148" s="23"/>
      <c r="P148" s="23"/>
      <c r="Q148" s="23"/>
      <c r="R148" s="23"/>
      <c r="S148" s="23"/>
      <c r="T148" s="23"/>
      <c r="U148" s="23"/>
      <c r="V148" s="23"/>
    </row>
    <row r="149" spans="3:22" ht="17.45" customHeight="1">
      <c r="C149" s="3"/>
      <c r="E149" s="1"/>
      <c r="F149" s="1"/>
      <c r="G149" s="1"/>
      <c r="H149" s="1"/>
      <c r="I149" s="1"/>
      <c r="J149" s="1"/>
      <c r="K149" s="1"/>
      <c r="L149" s="92"/>
      <c r="M149" s="92"/>
      <c r="N149" s="92"/>
      <c r="O149" s="23"/>
      <c r="P149" s="23"/>
      <c r="Q149" s="23"/>
      <c r="R149" s="23"/>
      <c r="S149" s="23"/>
      <c r="T149" s="23"/>
      <c r="U149" s="23"/>
      <c r="V149" s="23"/>
    </row>
    <row r="150" spans="3:22" ht="17.45" customHeight="1">
      <c r="C150" s="3"/>
      <c r="E150" s="1"/>
      <c r="F150" s="1"/>
      <c r="G150" s="1"/>
      <c r="H150" s="1"/>
      <c r="I150" s="1"/>
      <c r="J150" s="1"/>
      <c r="K150" s="1"/>
      <c r="L150" s="92"/>
      <c r="M150" s="92"/>
      <c r="N150" s="92"/>
      <c r="O150" s="23"/>
      <c r="P150" s="23"/>
      <c r="Q150" s="23"/>
      <c r="R150" s="23"/>
      <c r="S150" s="23"/>
      <c r="T150" s="23"/>
      <c r="U150" s="23"/>
      <c r="V150" s="23"/>
    </row>
    <row r="151" spans="3:22" ht="17.45" customHeight="1">
      <c r="C151" s="3"/>
      <c r="E151" s="1"/>
      <c r="F151" s="1"/>
      <c r="G151" s="1"/>
      <c r="H151" s="1"/>
      <c r="I151" s="1"/>
      <c r="J151" s="1"/>
      <c r="K151" s="1"/>
      <c r="L151" s="92"/>
      <c r="M151" s="92"/>
      <c r="N151" s="92"/>
      <c r="O151" s="23"/>
      <c r="P151" s="23"/>
      <c r="Q151" s="23"/>
      <c r="R151" s="23"/>
      <c r="S151" s="23"/>
      <c r="T151" s="23"/>
      <c r="U151" s="23"/>
      <c r="V151" s="23"/>
    </row>
    <row r="152" spans="3:22">
      <c r="E152" s="1"/>
      <c r="F152" s="1"/>
      <c r="G152" s="1"/>
      <c r="H152" s="1"/>
      <c r="I152" s="1"/>
      <c r="J152" s="1"/>
      <c r="K152" s="1"/>
      <c r="L152" s="92"/>
      <c r="M152" s="92"/>
      <c r="N152" s="92"/>
      <c r="O152" s="23"/>
      <c r="P152" s="23"/>
      <c r="Q152" s="23"/>
      <c r="R152" s="23"/>
      <c r="S152" s="23"/>
      <c r="T152" s="23"/>
      <c r="U152" s="23"/>
      <c r="V152" s="23"/>
    </row>
    <row r="153" spans="3:22">
      <c r="E153" s="1"/>
      <c r="F153" s="1"/>
      <c r="G153" s="1"/>
      <c r="H153" s="1"/>
      <c r="I153" s="1"/>
      <c r="J153" s="1"/>
      <c r="K153" s="1"/>
      <c r="L153" s="92"/>
      <c r="M153" s="92"/>
      <c r="N153" s="92"/>
      <c r="O153" s="23"/>
      <c r="P153" s="23"/>
      <c r="Q153" s="23"/>
      <c r="R153" s="23"/>
      <c r="S153" s="23"/>
      <c r="T153" s="23"/>
      <c r="U153" s="23"/>
      <c r="V153" s="23"/>
    </row>
    <row r="154" spans="3:22">
      <c r="E154" s="1"/>
      <c r="F154" s="1"/>
      <c r="G154" s="1"/>
      <c r="H154" s="1"/>
      <c r="I154" s="1"/>
      <c r="J154" s="1"/>
      <c r="K154" s="1"/>
      <c r="L154" s="92"/>
      <c r="M154" s="92"/>
      <c r="N154" s="92"/>
      <c r="O154" s="23"/>
      <c r="P154" s="23"/>
      <c r="Q154" s="23"/>
      <c r="R154" s="23"/>
      <c r="S154" s="23"/>
      <c r="T154" s="23"/>
      <c r="U154" s="23"/>
      <c r="V154" s="23"/>
    </row>
    <row r="155" spans="3:22">
      <c r="E155" s="1"/>
      <c r="F155" s="1"/>
      <c r="G155" s="1"/>
      <c r="H155" s="1"/>
      <c r="I155" s="1"/>
      <c r="J155" s="1"/>
      <c r="K155" s="1"/>
      <c r="L155" s="92"/>
      <c r="M155" s="92"/>
      <c r="N155" s="92"/>
      <c r="O155" s="23"/>
      <c r="P155" s="23"/>
      <c r="Q155" s="23"/>
      <c r="R155" s="23"/>
      <c r="S155" s="23"/>
      <c r="T155" s="23"/>
      <c r="U155" s="23"/>
      <c r="V155" s="23"/>
    </row>
    <row r="156" spans="3:22">
      <c r="E156" s="1"/>
      <c r="F156" s="1"/>
      <c r="G156" s="1"/>
      <c r="H156" s="1"/>
      <c r="I156" s="1"/>
      <c r="J156" s="1"/>
      <c r="K156" s="1"/>
      <c r="L156" s="92"/>
      <c r="M156" s="92"/>
      <c r="N156" s="92"/>
      <c r="O156" s="23"/>
      <c r="P156" s="23"/>
      <c r="Q156" s="23"/>
      <c r="R156" s="23"/>
      <c r="S156" s="23"/>
      <c r="T156" s="23"/>
      <c r="U156" s="23"/>
      <c r="V156" s="23"/>
    </row>
    <row r="157" spans="3:22">
      <c r="E157" s="1"/>
      <c r="F157" s="1"/>
      <c r="G157" s="1"/>
      <c r="H157" s="1"/>
      <c r="I157" s="1"/>
      <c r="J157" s="1"/>
      <c r="K157" s="1"/>
      <c r="L157" s="92"/>
      <c r="M157" s="92"/>
      <c r="N157" s="92"/>
      <c r="O157" s="23"/>
      <c r="P157" s="23"/>
      <c r="Q157" s="23"/>
      <c r="R157" s="23"/>
      <c r="S157" s="23"/>
      <c r="T157" s="23"/>
      <c r="U157" s="23"/>
      <c r="V157" s="23"/>
    </row>
    <row r="158" spans="3:22">
      <c r="E158" s="1"/>
      <c r="F158" s="1"/>
      <c r="G158" s="1"/>
      <c r="H158" s="1"/>
      <c r="I158" s="1"/>
      <c r="J158" s="1"/>
      <c r="K158" s="1"/>
      <c r="L158" s="92"/>
      <c r="M158" s="92"/>
      <c r="N158" s="92"/>
      <c r="O158" s="23"/>
      <c r="P158" s="23"/>
      <c r="Q158" s="23"/>
      <c r="R158" s="23"/>
      <c r="S158" s="23"/>
      <c r="T158" s="23"/>
      <c r="U158" s="23"/>
      <c r="V158" s="23"/>
    </row>
    <row r="159" spans="3:22">
      <c r="E159" s="1"/>
      <c r="F159" s="1"/>
      <c r="G159" s="1"/>
      <c r="H159" s="1"/>
      <c r="I159" s="1"/>
      <c r="J159" s="1"/>
      <c r="K159" s="1"/>
      <c r="L159" s="92"/>
      <c r="M159" s="92"/>
      <c r="N159" s="92"/>
      <c r="O159" s="23"/>
      <c r="P159" s="23"/>
      <c r="Q159" s="23"/>
      <c r="R159" s="23"/>
      <c r="S159" s="23"/>
      <c r="T159" s="23"/>
      <c r="U159" s="23"/>
      <c r="V159" s="23"/>
    </row>
    <row r="160" spans="3:22">
      <c r="E160" s="1"/>
      <c r="F160" s="1"/>
      <c r="G160" s="1"/>
      <c r="H160" s="1"/>
      <c r="I160" s="1"/>
      <c r="J160" s="1"/>
      <c r="K160" s="1"/>
      <c r="L160" s="92"/>
      <c r="M160" s="92"/>
      <c r="N160" s="92"/>
      <c r="O160" s="23"/>
      <c r="P160" s="23"/>
      <c r="Q160" s="23"/>
      <c r="R160" s="23"/>
      <c r="S160" s="23"/>
      <c r="T160" s="23"/>
      <c r="U160" s="23"/>
      <c r="V160" s="23"/>
    </row>
    <row r="161" spans="5:22">
      <c r="E161" s="1"/>
      <c r="F161" s="1"/>
      <c r="G161" s="1"/>
      <c r="H161" s="1"/>
      <c r="I161" s="1"/>
      <c r="J161" s="1"/>
      <c r="K161" s="1"/>
      <c r="L161" s="92"/>
      <c r="M161" s="92"/>
      <c r="N161" s="92"/>
      <c r="O161" s="23"/>
      <c r="P161" s="23"/>
      <c r="Q161" s="23"/>
      <c r="R161" s="23"/>
      <c r="S161" s="23"/>
      <c r="T161" s="23"/>
      <c r="U161" s="23"/>
      <c r="V161" s="23"/>
    </row>
    <row r="162" spans="5:22">
      <c r="E162" s="1"/>
      <c r="F162" s="1"/>
      <c r="G162" s="1"/>
      <c r="H162" s="1"/>
      <c r="I162" s="1"/>
      <c r="J162" s="1"/>
      <c r="K162" s="1"/>
      <c r="L162" s="92"/>
      <c r="M162" s="92"/>
      <c r="N162" s="92"/>
      <c r="O162" s="23"/>
      <c r="P162" s="23"/>
      <c r="Q162" s="23"/>
      <c r="R162" s="23"/>
      <c r="S162" s="23"/>
      <c r="T162" s="23"/>
      <c r="U162" s="23"/>
      <c r="V162" s="23"/>
    </row>
    <row r="163" spans="5:22">
      <c r="E163" s="1"/>
      <c r="F163" s="1"/>
      <c r="G163" s="1"/>
      <c r="H163" s="1"/>
      <c r="I163" s="1"/>
      <c r="J163" s="1"/>
      <c r="K163" s="1"/>
      <c r="L163" s="92"/>
      <c r="M163" s="92"/>
      <c r="N163" s="92"/>
      <c r="O163" s="23"/>
      <c r="P163" s="23"/>
      <c r="Q163" s="23"/>
      <c r="R163" s="23"/>
      <c r="S163" s="23"/>
      <c r="T163" s="23"/>
      <c r="U163" s="23"/>
      <c r="V163" s="23"/>
    </row>
    <row r="164" spans="5:22">
      <c r="E164" s="1"/>
      <c r="F164" s="1"/>
      <c r="G164" s="1"/>
      <c r="H164" s="1"/>
      <c r="I164" s="1"/>
      <c r="J164" s="1"/>
      <c r="K164" s="1"/>
      <c r="L164" s="92"/>
      <c r="M164" s="92"/>
      <c r="N164" s="92"/>
      <c r="O164" s="23"/>
      <c r="P164" s="23"/>
      <c r="Q164" s="23"/>
      <c r="R164" s="23"/>
      <c r="S164" s="23"/>
      <c r="T164" s="23"/>
      <c r="U164" s="23"/>
      <c r="V164" s="23"/>
    </row>
    <row r="165" spans="5:22">
      <c r="E165" s="1"/>
      <c r="F165" s="1"/>
      <c r="G165" s="1"/>
      <c r="H165" s="1"/>
      <c r="I165" s="1"/>
      <c r="J165" s="1"/>
      <c r="K165" s="1"/>
      <c r="L165" s="92"/>
      <c r="M165" s="92"/>
      <c r="N165" s="92"/>
      <c r="O165" s="23"/>
      <c r="P165" s="23"/>
      <c r="Q165" s="23"/>
      <c r="R165" s="23"/>
      <c r="S165" s="23"/>
      <c r="T165" s="23"/>
      <c r="U165" s="23"/>
      <c r="V165" s="23"/>
    </row>
    <row r="166" spans="5:22">
      <c r="E166" s="1"/>
      <c r="F166" s="1"/>
      <c r="G166" s="1"/>
      <c r="H166" s="1"/>
      <c r="I166" s="1"/>
      <c r="J166" s="1"/>
      <c r="K166" s="1"/>
      <c r="L166" s="92"/>
      <c r="M166" s="92"/>
      <c r="N166" s="92"/>
      <c r="O166" s="23"/>
      <c r="P166" s="23"/>
      <c r="Q166" s="23"/>
      <c r="R166" s="23"/>
      <c r="S166" s="23"/>
      <c r="T166" s="23"/>
      <c r="U166" s="23"/>
      <c r="V166" s="23"/>
    </row>
    <row r="167" spans="5:22">
      <c r="E167" s="1"/>
      <c r="F167" s="1"/>
      <c r="G167" s="1"/>
      <c r="H167" s="1"/>
      <c r="I167" s="1"/>
      <c r="J167" s="1"/>
      <c r="K167" s="1"/>
      <c r="L167" s="92"/>
      <c r="M167" s="92"/>
      <c r="N167" s="92"/>
      <c r="O167" s="23"/>
      <c r="P167" s="23"/>
      <c r="Q167" s="23"/>
      <c r="R167" s="23"/>
      <c r="S167" s="23"/>
      <c r="T167" s="23"/>
      <c r="U167" s="23"/>
      <c r="V167" s="23"/>
    </row>
    <row r="168" spans="5:22">
      <c r="E168" s="1"/>
      <c r="F168" s="1"/>
      <c r="G168" s="1"/>
      <c r="H168" s="1"/>
      <c r="I168" s="1"/>
      <c r="J168" s="1"/>
      <c r="K168" s="1"/>
      <c r="L168" s="92"/>
      <c r="M168" s="92"/>
      <c r="N168" s="92"/>
      <c r="O168" s="23"/>
      <c r="P168" s="23"/>
      <c r="Q168" s="23"/>
      <c r="R168" s="23"/>
      <c r="S168" s="23"/>
      <c r="T168" s="23"/>
      <c r="U168" s="23"/>
      <c r="V168" s="23"/>
    </row>
    <row r="169" spans="5:22">
      <c r="E169" s="1"/>
      <c r="F169" s="1"/>
      <c r="G169" s="1"/>
      <c r="H169" s="1"/>
      <c r="I169" s="1"/>
      <c r="J169" s="1"/>
      <c r="K169" s="1"/>
      <c r="L169" s="92"/>
      <c r="M169" s="92"/>
      <c r="N169" s="92"/>
      <c r="O169" s="23"/>
      <c r="P169" s="23"/>
      <c r="Q169" s="23"/>
      <c r="R169" s="23"/>
      <c r="S169" s="23"/>
      <c r="T169" s="23"/>
      <c r="U169" s="23"/>
      <c r="V169" s="23"/>
    </row>
    <row r="170" spans="5:22">
      <c r="E170" s="1"/>
      <c r="F170" s="1"/>
      <c r="G170" s="1"/>
      <c r="H170" s="1"/>
      <c r="I170" s="1"/>
      <c r="J170" s="1"/>
      <c r="K170" s="1"/>
      <c r="L170" s="92"/>
      <c r="M170" s="92"/>
      <c r="N170" s="92"/>
      <c r="O170" s="23"/>
      <c r="P170" s="23"/>
      <c r="Q170" s="23"/>
      <c r="R170" s="23"/>
      <c r="S170" s="23"/>
      <c r="T170" s="23"/>
      <c r="U170" s="23"/>
      <c r="V170" s="23"/>
    </row>
    <row r="171" spans="5:22">
      <c r="E171" s="1"/>
      <c r="F171" s="1"/>
      <c r="G171" s="1"/>
      <c r="H171" s="1"/>
      <c r="I171" s="1"/>
      <c r="J171" s="1"/>
      <c r="K171" s="1"/>
      <c r="L171" s="92"/>
      <c r="M171" s="92"/>
      <c r="N171" s="92"/>
      <c r="O171" s="23"/>
      <c r="P171" s="23"/>
      <c r="Q171" s="23"/>
      <c r="R171" s="23"/>
      <c r="S171" s="23"/>
      <c r="T171" s="23"/>
      <c r="U171" s="23"/>
      <c r="V171" s="23"/>
    </row>
    <row r="172" spans="5:22">
      <c r="E172" s="1"/>
      <c r="F172" s="1"/>
      <c r="G172" s="1"/>
      <c r="H172" s="1"/>
      <c r="I172" s="1"/>
      <c r="J172" s="1"/>
      <c r="K172" s="1"/>
      <c r="L172" s="92"/>
      <c r="M172" s="92"/>
      <c r="N172" s="92"/>
      <c r="O172" s="23"/>
      <c r="P172" s="23"/>
      <c r="Q172" s="23"/>
      <c r="R172" s="23"/>
      <c r="S172" s="23"/>
      <c r="T172" s="23"/>
      <c r="U172" s="23"/>
      <c r="V172" s="23"/>
    </row>
    <row r="173" spans="5:22">
      <c r="E173" s="1"/>
      <c r="F173" s="1"/>
      <c r="G173" s="1"/>
      <c r="H173" s="1"/>
      <c r="I173" s="1"/>
      <c r="J173" s="1"/>
      <c r="K173" s="1"/>
      <c r="L173" s="92"/>
      <c r="M173" s="92"/>
      <c r="N173" s="92"/>
      <c r="O173" s="23"/>
      <c r="P173" s="23"/>
      <c r="Q173" s="23"/>
      <c r="R173" s="23"/>
      <c r="S173" s="23"/>
      <c r="T173" s="23"/>
      <c r="U173" s="23"/>
      <c r="V173" s="23"/>
    </row>
    <row r="174" spans="5:22">
      <c r="E174" s="1"/>
      <c r="F174" s="1"/>
      <c r="G174" s="1"/>
      <c r="H174" s="1"/>
      <c r="I174" s="1"/>
      <c r="J174" s="1"/>
      <c r="K174" s="1"/>
      <c r="L174" s="92"/>
      <c r="M174" s="92"/>
      <c r="N174" s="92"/>
      <c r="O174" s="23"/>
      <c r="P174" s="23"/>
      <c r="Q174" s="23"/>
      <c r="R174" s="23"/>
      <c r="S174" s="23"/>
      <c r="T174" s="23"/>
      <c r="U174" s="23"/>
      <c r="V174" s="23"/>
    </row>
    <row r="175" spans="5:22">
      <c r="E175" s="1"/>
      <c r="F175" s="1"/>
      <c r="G175" s="1"/>
      <c r="H175" s="1"/>
      <c r="I175" s="1"/>
      <c r="J175" s="1"/>
      <c r="K175" s="1"/>
      <c r="L175" s="92"/>
      <c r="M175" s="92"/>
      <c r="N175" s="92"/>
      <c r="O175" s="23"/>
      <c r="P175" s="23"/>
      <c r="Q175" s="23"/>
      <c r="R175" s="23"/>
      <c r="S175" s="23"/>
      <c r="T175" s="23"/>
      <c r="U175" s="23"/>
      <c r="V175" s="23"/>
    </row>
    <row r="176" spans="5:22">
      <c r="E176" s="1"/>
      <c r="F176" s="1"/>
      <c r="G176" s="1"/>
      <c r="H176" s="1"/>
      <c r="I176" s="1"/>
      <c r="J176" s="1"/>
      <c r="K176" s="1"/>
      <c r="L176" s="92"/>
      <c r="M176" s="92"/>
      <c r="N176" s="92"/>
      <c r="O176" s="23"/>
      <c r="P176" s="23"/>
      <c r="Q176" s="23"/>
      <c r="R176" s="23"/>
      <c r="S176" s="23"/>
      <c r="T176" s="23"/>
      <c r="U176" s="23"/>
      <c r="V176" s="23"/>
    </row>
    <row r="177" spans="5:22">
      <c r="E177" s="1"/>
      <c r="F177" s="1"/>
      <c r="G177" s="1"/>
      <c r="H177" s="1"/>
      <c r="I177" s="1"/>
      <c r="J177" s="1"/>
      <c r="K177" s="1"/>
      <c r="L177" s="92"/>
      <c r="M177" s="92"/>
      <c r="N177" s="92"/>
      <c r="O177" s="23"/>
      <c r="P177" s="23"/>
      <c r="Q177" s="23"/>
      <c r="R177" s="23"/>
      <c r="S177" s="23"/>
      <c r="T177" s="23"/>
      <c r="U177" s="23"/>
      <c r="V177" s="23"/>
    </row>
    <row r="178" spans="5:22">
      <c r="E178" s="1"/>
      <c r="F178" s="1"/>
      <c r="G178" s="1"/>
      <c r="H178" s="1"/>
      <c r="I178" s="1"/>
      <c r="J178" s="1"/>
      <c r="K178" s="1"/>
      <c r="L178" s="92"/>
      <c r="M178" s="92"/>
      <c r="N178" s="92"/>
      <c r="O178" s="23"/>
      <c r="P178" s="23"/>
      <c r="Q178" s="23"/>
      <c r="R178" s="23"/>
      <c r="S178" s="23"/>
      <c r="T178" s="23"/>
      <c r="U178" s="23"/>
      <c r="V178" s="23"/>
    </row>
    <row r="179" spans="5:22">
      <c r="E179" s="1"/>
      <c r="F179" s="1"/>
      <c r="G179" s="1"/>
      <c r="H179" s="1"/>
      <c r="I179" s="1"/>
      <c r="J179" s="1"/>
      <c r="K179" s="1"/>
      <c r="L179" s="92"/>
      <c r="M179" s="92"/>
      <c r="N179" s="92"/>
      <c r="O179" s="23"/>
      <c r="P179" s="23"/>
      <c r="Q179" s="23"/>
      <c r="R179" s="23"/>
      <c r="S179" s="23"/>
      <c r="T179" s="23"/>
      <c r="U179" s="23"/>
      <c r="V179" s="23"/>
    </row>
    <row r="180" spans="5:22">
      <c r="E180" s="1"/>
      <c r="F180" s="1"/>
      <c r="G180" s="1"/>
      <c r="H180" s="1"/>
      <c r="I180" s="1"/>
      <c r="J180" s="1"/>
      <c r="K180" s="1"/>
      <c r="L180" s="92"/>
      <c r="M180" s="92"/>
      <c r="N180" s="92"/>
      <c r="O180" s="23"/>
      <c r="P180" s="23"/>
      <c r="Q180" s="23"/>
      <c r="R180" s="23"/>
      <c r="S180" s="23"/>
      <c r="T180" s="23"/>
      <c r="U180" s="23"/>
      <c r="V180" s="23"/>
    </row>
    <row r="181" spans="5:22">
      <c r="E181" s="1"/>
      <c r="F181" s="1"/>
      <c r="G181" s="1"/>
      <c r="H181" s="1"/>
      <c r="I181" s="1"/>
      <c r="J181" s="1"/>
      <c r="K181" s="1"/>
      <c r="L181" s="92"/>
      <c r="M181" s="92"/>
      <c r="N181" s="92"/>
      <c r="O181" s="23"/>
      <c r="P181" s="23"/>
      <c r="Q181" s="23"/>
      <c r="R181" s="23"/>
      <c r="S181" s="23"/>
      <c r="T181" s="23"/>
      <c r="U181" s="23"/>
      <c r="V181" s="23"/>
    </row>
    <row r="182" spans="5:22">
      <c r="E182" s="1"/>
      <c r="F182" s="1"/>
      <c r="G182" s="1"/>
      <c r="H182" s="1"/>
      <c r="I182" s="1"/>
      <c r="J182" s="1"/>
      <c r="K182" s="1"/>
      <c r="L182" s="92"/>
      <c r="M182" s="92"/>
      <c r="N182" s="92"/>
      <c r="O182" s="23"/>
      <c r="P182" s="23"/>
      <c r="Q182" s="23"/>
      <c r="R182" s="23"/>
      <c r="S182" s="23"/>
      <c r="T182" s="23"/>
      <c r="U182" s="23"/>
      <c r="V182" s="23"/>
    </row>
    <row r="183" spans="5:22">
      <c r="E183" s="1"/>
      <c r="F183" s="1"/>
      <c r="G183" s="1"/>
      <c r="H183" s="1"/>
      <c r="I183" s="1"/>
      <c r="J183" s="1"/>
      <c r="K183" s="1"/>
      <c r="L183" s="92"/>
      <c r="M183" s="92"/>
      <c r="N183" s="92"/>
      <c r="O183" s="23"/>
      <c r="P183" s="23"/>
      <c r="Q183" s="23"/>
      <c r="R183" s="23"/>
      <c r="S183" s="23"/>
      <c r="T183" s="23"/>
      <c r="U183" s="23"/>
      <c r="V183" s="23"/>
    </row>
    <row r="184" spans="5:22">
      <c r="E184" s="1"/>
      <c r="F184" s="1"/>
      <c r="G184" s="1"/>
      <c r="H184" s="1"/>
      <c r="I184" s="1"/>
      <c r="J184" s="1"/>
      <c r="K184" s="1"/>
      <c r="L184" s="92"/>
      <c r="M184" s="92"/>
      <c r="N184" s="92"/>
      <c r="O184" s="23"/>
      <c r="P184" s="23"/>
      <c r="Q184" s="23"/>
      <c r="R184" s="23"/>
      <c r="S184" s="23"/>
      <c r="T184" s="23"/>
      <c r="U184" s="23"/>
      <c r="V184" s="23"/>
    </row>
    <row r="185" spans="5:22">
      <c r="E185" s="1"/>
      <c r="F185" s="1"/>
      <c r="G185" s="1"/>
      <c r="H185" s="1"/>
      <c r="I185" s="1"/>
      <c r="J185" s="1"/>
      <c r="K185" s="1"/>
      <c r="L185" s="92"/>
      <c r="M185" s="92"/>
      <c r="N185" s="92"/>
      <c r="O185" s="23"/>
      <c r="P185" s="23"/>
      <c r="Q185" s="23"/>
      <c r="R185" s="23"/>
      <c r="S185" s="23"/>
      <c r="T185" s="23"/>
      <c r="U185" s="23"/>
      <c r="V185" s="23"/>
    </row>
    <row r="186" spans="5:22">
      <c r="E186" s="1"/>
      <c r="F186" s="1"/>
      <c r="G186" s="1"/>
      <c r="H186" s="1"/>
      <c r="I186" s="1"/>
      <c r="J186" s="1"/>
      <c r="K186" s="1"/>
      <c r="L186" s="92"/>
      <c r="M186" s="92"/>
      <c r="N186" s="92"/>
      <c r="O186" s="23"/>
      <c r="P186" s="23"/>
      <c r="Q186" s="23"/>
      <c r="R186" s="23"/>
      <c r="S186" s="23"/>
      <c r="T186" s="23"/>
      <c r="U186" s="23"/>
      <c r="V186" s="23"/>
    </row>
    <row r="187" spans="5:22">
      <c r="E187" s="1"/>
      <c r="F187" s="1"/>
      <c r="G187" s="1"/>
      <c r="H187" s="1"/>
      <c r="I187" s="1"/>
      <c r="J187" s="1"/>
      <c r="K187" s="1"/>
      <c r="L187" s="92"/>
      <c r="M187" s="92"/>
      <c r="N187" s="92"/>
      <c r="O187" s="23"/>
      <c r="P187" s="23"/>
      <c r="Q187" s="23"/>
      <c r="R187" s="23"/>
      <c r="S187" s="23"/>
      <c r="T187" s="23"/>
      <c r="U187" s="23"/>
      <c r="V187" s="23"/>
    </row>
    <row r="188" spans="5:22">
      <c r="E188" s="1"/>
      <c r="F188" s="1"/>
      <c r="G188" s="1"/>
      <c r="H188" s="1"/>
      <c r="I188" s="1"/>
      <c r="J188" s="1"/>
      <c r="K188" s="1"/>
      <c r="L188" s="92"/>
      <c r="M188" s="92"/>
      <c r="N188" s="92"/>
      <c r="O188" s="23"/>
      <c r="P188" s="23"/>
      <c r="Q188" s="23"/>
      <c r="R188" s="23"/>
      <c r="S188" s="23"/>
      <c r="T188" s="23"/>
      <c r="U188" s="23"/>
      <c r="V188" s="23"/>
    </row>
  </sheetData>
  <sheetProtection password="F1C7" sheet="1" objects="1" scenarios="1" selectLockedCells="1"/>
  <mergeCells count="6">
    <mergeCell ref="E123:K123"/>
    <mergeCell ref="E6:J6"/>
    <mergeCell ref="F8:I8"/>
    <mergeCell ref="F47:I47"/>
    <mergeCell ref="E42:G42"/>
    <mergeCell ref="E58:G58"/>
  </mergeCells>
  <dataValidations count="2">
    <dataValidation type="list" allowBlank="1" showInputMessage="1" showErrorMessage="1" sqref="S110">
      <formula1>"Daily,Weekly,Bi-Weekly,Monthly"</formula1>
    </dataValidation>
    <dataValidation type="list" allowBlank="1" showInputMessage="1" showErrorMessage="1" sqref="K110">
      <formula1>"Select Frequency,Daily,Weekly,Bi-Weekly,Monthly"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showGridLines="0" workbookViewId="0"/>
  </sheetViews>
  <sheetFormatPr defaultRowHeight="15"/>
  <cols>
    <col min="1" max="1" width="2.5703125" customWidth="1"/>
    <col min="5" max="5" width="41.140625" customWidth="1"/>
    <col min="6" max="6" width="2.140625" customWidth="1"/>
    <col min="8" max="8" width="2.140625" customWidth="1"/>
    <col min="11" max="11" width="17.140625" customWidth="1"/>
    <col min="13" max="13" width="55.28515625" customWidth="1"/>
  </cols>
  <sheetData>
    <row r="1" spans="1:13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</row>
    <row r="5" spans="1:13" ht="30" customHeight="1">
      <c r="A5" s="23"/>
      <c r="B5" s="23"/>
      <c r="C5" s="94" t="s">
        <v>355</v>
      </c>
      <c r="D5" s="23"/>
      <c r="E5" s="23"/>
      <c r="F5" s="23"/>
      <c r="G5" s="23"/>
      <c r="H5" s="23"/>
      <c r="I5" s="23"/>
      <c r="J5" s="23"/>
      <c r="K5" s="23"/>
      <c r="L5" s="23"/>
      <c r="M5" s="23"/>
    </row>
    <row r="6" spans="1:13" ht="27" customHeight="1">
      <c r="A6" s="23"/>
      <c r="B6" s="23"/>
      <c r="C6" s="24"/>
      <c r="D6" s="23"/>
      <c r="E6" s="427" t="s">
        <v>44</v>
      </c>
      <c r="F6" s="427"/>
      <c r="G6" s="427"/>
      <c r="H6" s="427"/>
      <c r="I6" s="427"/>
      <c r="J6" s="427"/>
      <c r="K6" s="23"/>
      <c r="L6" s="23"/>
      <c r="M6" s="23"/>
    </row>
    <row r="7" spans="1:13">
      <c r="A7" s="23"/>
      <c r="B7" s="23"/>
      <c r="C7" s="24"/>
      <c r="D7" s="23"/>
      <c r="E7" s="23"/>
      <c r="F7" s="23"/>
      <c r="G7" s="23"/>
      <c r="H7" s="23"/>
      <c r="I7" s="23"/>
      <c r="J7" s="23"/>
      <c r="K7" s="23"/>
      <c r="L7" s="23"/>
      <c r="M7" s="23"/>
    </row>
    <row r="8" spans="1:13" ht="25.5" customHeight="1">
      <c r="A8" s="23"/>
      <c r="B8" s="23"/>
      <c r="C8" s="25" t="s">
        <v>58</v>
      </c>
      <c r="D8" s="23"/>
      <c r="E8" s="23"/>
      <c r="F8" s="428" t="s">
        <v>0</v>
      </c>
      <c r="G8" s="428"/>
      <c r="H8" s="428"/>
      <c r="I8" s="428"/>
      <c r="J8" s="23"/>
      <c r="K8" s="26" t="s">
        <v>46</v>
      </c>
      <c r="L8" s="23"/>
      <c r="M8" s="23"/>
    </row>
    <row r="9" spans="1:13" ht="13.5" customHeight="1">
      <c r="A9" s="23"/>
      <c r="B9" s="23"/>
      <c r="C9" s="24"/>
      <c r="D9" s="23"/>
      <c r="E9" s="23"/>
      <c r="F9" s="23"/>
      <c r="G9" s="393" t="s">
        <v>1</v>
      </c>
      <c r="H9" s="393"/>
      <c r="I9" s="393" t="s">
        <v>2</v>
      </c>
      <c r="J9" s="23"/>
      <c r="K9" s="26" t="s">
        <v>3</v>
      </c>
      <c r="L9" s="23"/>
      <c r="M9" s="23"/>
    </row>
    <row r="10" spans="1:13" ht="15.75" thickBot="1">
      <c r="A10" s="23"/>
      <c r="B10" s="23"/>
      <c r="C10" s="36" t="s">
        <v>68</v>
      </c>
      <c r="D10" s="23"/>
      <c r="E10" s="37"/>
      <c r="F10" s="23"/>
      <c r="G10" s="23"/>
      <c r="H10" s="23"/>
      <c r="I10" s="23"/>
      <c r="J10" s="23"/>
      <c r="K10" s="29" t="s">
        <v>45</v>
      </c>
      <c r="L10" s="23"/>
      <c r="M10" s="23"/>
    </row>
    <row r="11" spans="1:13" ht="18.95" customHeight="1" thickTop="1" thickBot="1">
      <c r="A11" s="23"/>
      <c r="B11" s="23"/>
      <c r="C11" s="24"/>
      <c r="D11" s="23"/>
      <c r="E11" s="31" t="s">
        <v>77</v>
      </c>
      <c r="F11" s="31"/>
      <c r="G11" s="33">
        <v>10</v>
      </c>
      <c r="H11" s="33"/>
      <c r="I11" s="81">
        <v>20</v>
      </c>
      <c r="J11" s="34" t="s">
        <v>5</v>
      </c>
      <c r="K11" s="404"/>
      <c r="L11" s="23"/>
      <c r="M11" s="23"/>
    </row>
    <row r="12" spans="1:13" ht="18.95" customHeight="1" thickTop="1" thickBot="1">
      <c r="A12" s="23"/>
      <c r="B12" s="23"/>
      <c r="C12" s="24"/>
      <c r="D12" s="23"/>
      <c r="E12" s="31" t="s">
        <v>31</v>
      </c>
      <c r="F12" s="31"/>
      <c r="G12" s="81" t="s">
        <v>32</v>
      </c>
      <c r="H12" s="55"/>
      <c r="I12" s="81" t="s">
        <v>32</v>
      </c>
      <c r="J12" s="34" t="s">
        <v>5</v>
      </c>
      <c r="K12" s="404"/>
      <c r="L12" s="23"/>
      <c r="M12" s="23"/>
    </row>
    <row r="13" spans="1:13" ht="18.95" customHeight="1" thickTop="1" thickBot="1">
      <c r="A13" s="23"/>
      <c r="B13" s="23"/>
      <c r="C13" s="24"/>
      <c r="D13" s="23"/>
      <c r="E13" s="31" t="s">
        <v>31</v>
      </c>
      <c r="F13" s="31"/>
      <c r="G13" s="81" t="s">
        <v>32</v>
      </c>
      <c r="H13" s="55"/>
      <c r="I13" s="81" t="s">
        <v>32</v>
      </c>
      <c r="J13" s="34" t="s">
        <v>5</v>
      </c>
      <c r="K13" s="404"/>
      <c r="L13" s="23"/>
      <c r="M13" s="23"/>
    </row>
    <row r="14" spans="1:13" ht="18.75" customHeight="1" thickTop="1" thickBot="1">
      <c r="A14" s="23"/>
      <c r="B14" s="23"/>
      <c r="C14" s="24"/>
      <c r="D14" s="23"/>
      <c r="E14" s="82" t="s">
        <v>73</v>
      </c>
      <c r="F14" s="83"/>
      <c r="G14" s="84">
        <f>SUM(G11:G11)</f>
        <v>10</v>
      </c>
      <c r="H14" s="85"/>
      <c r="I14" s="84">
        <f>SUM(I11:I11)</f>
        <v>20</v>
      </c>
      <c r="J14" s="393" t="s">
        <v>5</v>
      </c>
      <c r="K14" s="128">
        <f>SUM(K11:K13)</f>
        <v>0</v>
      </c>
      <c r="L14" s="23"/>
      <c r="M14" s="23"/>
    </row>
    <row r="15" spans="1:13" ht="24.75" customHeight="1" thickTop="1">
      <c r="A15" s="23"/>
      <c r="B15" s="23"/>
      <c r="C15" s="36" t="s">
        <v>249</v>
      </c>
      <c r="D15" s="41"/>
      <c r="E15" s="50"/>
      <c r="F15" s="31"/>
      <c r="G15" s="55"/>
      <c r="H15" s="33"/>
      <c r="I15" s="55"/>
      <c r="J15" s="45"/>
      <c r="K15" s="86"/>
      <c r="L15" s="24"/>
      <c r="M15" s="23"/>
    </row>
    <row r="16" spans="1:13" ht="24.75" customHeight="1" thickBot="1">
      <c r="A16" s="23"/>
      <c r="B16" s="23"/>
      <c r="C16" s="36"/>
      <c r="D16" s="437" t="s">
        <v>169</v>
      </c>
      <c r="E16" s="437"/>
      <c r="F16" s="31"/>
      <c r="G16" s="55"/>
      <c r="H16" s="33"/>
      <c r="I16" s="55"/>
      <c r="J16" s="45"/>
      <c r="K16" s="88"/>
      <c r="L16" s="24"/>
      <c r="M16" s="23"/>
    </row>
    <row r="17" spans="1:13" ht="18.95" customHeight="1" thickTop="1" thickBot="1">
      <c r="A17" s="23"/>
      <c r="B17" s="23"/>
      <c r="C17" s="24"/>
      <c r="D17" s="23"/>
      <c r="E17" s="31" t="s">
        <v>78</v>
      </c>
      <c r="F17" s="31"/>
      <c r="G17" s="33">
        <v>25</v>
      </c>
      <c r="H17" s="33"/>
      <c r="I17" s="33">
        <v>50</v>
      </c>
      <c r="J17" s="34" t="s">
        <v>5</v>
      </c>
      <c r="K17" s="404"/>
      <c r="L17" s="23"/>
      <c r="M17" s="23"/>
    </row>
    <row r="18" spans="1:13" ht="18.95" customHeight="1" thickTop="1" thickBot="1">
      <c r="A18" s="23"/>
      <c r="B18" s="23"/>
      <c r="C18" s="24"/>
      <c r="D18" s="23"/>
      <c r="E18" s="31" t="s">
        <v>79</v>
      </c>
      <c r="F18" s="31"/>
      <c r="G18" s="33">
        <v>30</v>
      </c>
      <c r="H18" s="33"/>
      <c r="I18" s="33">
        <v>50</v>
      </c>
      <c r="J18" s="34" t="s">
        <v>5</v>
      </c>
      <c r="K18" s="402"/>
      <c r="L18" s="23"/>
      <c r="M18" s="23"/>
    </row>
    <row r="19" spans="1:13" ht="24.95" customHeight="1" thickTop="1" thickBot="1">
      <c r="A19" s="23"/>
      <c r="B19" s="23"/>
      <c r="C19" s="28" t="s">
        <v>52</v>
      </c>
      <c r="D19" s="23"/>
      <c r="E19" s="31"/>
      <c r="F19" s="31"/>
      <c r="G19" s="55"/>
      <c r="H19" s="33"/>
      <c r="I19" s="89"/>
      <c r="J19" s="45"/>
      <c r="K19" s="86"/>
      <c r="L19" s="24"/>
      <c r="M19" s="23"/>
    </row>
    <row r="20" spans="1:13" ht="18.95" customHeight="1" thickTop="1" thickBot="1">
      <c r="A20" s="23"/>
      <c r="B20" s="23"/>
      <c r="C20" s="28"/>
      <c r="D20" s="23"/>
      <c r="E20" s="31" t="s">
        <v>54</v>
      </c>
      <c r="F20" s="31"/>
      <c r="G20" s="33">
        <v>0.05</v>
      </c>
      <c r="H20" s="33"/>
      <c r="I20" s="33">
        <v>0.35</v>
      </c>
      <c r="J20" s="34" t="s">
        <v>5</v>
      </c>
      <c r="K20" s="404"/>
      <c r="L20" s="23"/>
      <c r="M20" s="23"/>
    </row>
    <row r="21" spans="1:13" ht="18.95" customHeight="1" thickTop="1" thickBot="1">
      <c r="A21" s="23"/>
      <c r="B21" s="23"/>
      <c r="C21" s="28"/>
      <c r="D21" s="23"/>
      <c r="E21" s="31" t="s">
        <v>57</v>
      </c>
      <c r="F21" s="31"/>
      <c r="G21" s="33">
        <v>0.05</v>
      </c>
      <c r="H21" s="33"/>
      <c r="I21" s="33">
        <v>0.35</v>
      </c>
      <c r="J21" s="34" t="s">
        <v>5</v>
      </c>
      <c r="K21" s="404"/>
      <c r="L21" s="23"/>
      <c r="M21" s="23"/>
    </row>
    <row r="22" spans="1:13" ht="18.95" customHeight="1" thickTop="1" thickBot="1">
      <c r="A22" s="23"/>
      <c r="B22" s="23"/>
      <c r="C22" s="28"/>
      <c r="D22" s="23"/>
      <c r="E22" s="31" t="s">
        <v>159</v>
      </c>
      <c r="F22" s="31"/>
      <c r="G22" s="33">
        <v>0.5</v>
      </c>
      <c r="H22" s="33"/>
      <c r="I22" s="33">
        <v>1.2</v>
      </c>
      <c r="J22" s="34" t="s">
        <v>5</v>
      </c>
      <c r="K22" s="404"/>
      <c r="L22" s="23"/>
      <c r="M22" s="23"/>
    </row>
    <row r="23" spans="1:13" ht="18.95" customHeight="1" thickTop="1" thickBot="1">
      <c r="A23" s="23"/>
      <c r="B23" s="23"/>
      <c r="C23" s="28"/>
      <c r="D23" s="23"/>
      <c r="E23" s="31" t="s">
        <v>43</v>
      </c>
      <c r="F23" s="31"/>
      <c r="G23" s="33">
        <v>0.1</v>
      </c>
      <c r="H23" s="33"/>
      <c r="I23" s="33">
        <v>0.5</v>
      </c>
      <c r="J23" s="34" t="s">
        <v>5</v>
      </c>
      <c r="K23" s="404"/>
      <c r="L23" s="23"/>
      <c r="M23" s="23"/>
    </row>
    <row r="24" spans="1:13" ht="18.95" customHeight="1" thickTop="1" thickBot="1">
      <c r="A24" s="23"/>
      <c r="B24" s="23"/>
      <c r="C24" s="28"/>
      <c r="D24" s="23"/>
      <c r="E24" s="31" t="s">
        <v>53</v>
      </c>
      <c r="F24" s="31"/>
      <c r="G24" s="33">
        <v>0.1</v>
      </c>
      <c r="H24" s="33"/>
      <c r="I24" s="33">
        <v>0.5</v>
      </c>
      <c r="J24" s="34" t="s">
        <v>5</v>
      </c>
      <c r="K24" s="404"/>
      <c r="L24" s="23"/>
      <c r="M24" s="23"/>
    </row>
    <row r="25" spans="1:13" ht="18.95" customHeight="1" thickTop="1" thickBot="1">
      <c r="A25" s="23"/>
      <c r="B25" s="23"/>
      <c r="C25" s="24"/>
      <c r="D25" s="23"/>
      <c r="E25" s="31" t="s">
        <v>31</v>
      </c>
      <c r="F25" s="31"/>
      <c r="G25" s="81" t="s">
        <v>32</v>
      </c>
      <c r="H25" s="55"/>
      <c r="I25" s="81" t="s">
        <v>32</v>
      </c>
      <c r="J25" s="34" t="s">
        <v>5</v>
      </c>
      <c r="K25" s="404"/>
      <c r="L25" s="23"/>
      <c r="M25" s="23"/>
    </row>
    <row r="26" spans="1:13" ht="18.95" customHeight="1" thickTop="1" thickBot="1">
      <c r="A26" s="23"/>
      <c r="B26" s="41"/>
      <c r="C26" s="24"/>
      <c r="D26" s="23"/>
      <c r="E26" s="31" t="s">
        <v>31</v>
      </c>
      <c r="F26" s="31"/>
      <c r="G26" s="81" t="s">
        <v>32</v>
      </c>
      <c r="H26" s="55"/>
      <c r="I26" s="81" t="s">
        <v>32</v>
      </c>
      <c r="J26" s="34" t="s">
        <v>5</v>
      </c>
      <c r="K26" s="404"/>
      <c r="L26" s="23"/>
      <c r="M26" s="23"/>
    </row>
    <row r="27" spans="1:13" ht="24.75" customHeight="1" thickTop="1" thickBot="1">
      <c r="A27" s="23"/>
      <c r="B27" s="41"/>
      <c r="C27" s="24"/>
      <c r="D27" s="23"/>
      <c r="E27" s="82" t="s">
        <v>33</v>
      </c>
      <c r="F27" s="83"/>
      <c r="G27" s="84">
        <f>SUM(G17:G26)</f>
        <v>55.8</v>
      </c>
      <c r="H27" s="85"/>
      <c r="I27" s="84">
        <f>SUM(I17:I26)</f>
        <v>102.89999999999999</v>
      </c>
      <c r="J27" s="393" t="s">
        <v>5</v>
      </c>
      <c r="K27" s="128">
        <f>SUM(K17:K26)</f>
        <v>0</v>
      </c>
      <c r="L27" s="23"/>
      <c r="M27" s="23"/>
    </row>
    <row r="28" spans="1:13" ht="33.75" customHeight="1" thickTop="1" thickBot="1">
      <c r="A28" s="23"/>
      <c r="B28" s="41"/>
      <c r="C28" s="24"/>
      <c r="D28" s="23"/>
      <c r="E28" s="82"/>
      <c r="F28" s="83"/>
      <c r="G28" s="59"/>
      <c r="H28" s="59"/>
      <c r="I28" s="59"/>
      <c r="J28" s="395"/>
      <c r="K28" s="91"/>
      <c r="L28" s="23"/>
      <c r="M28" s="23"/>
    </row>
    <row r="29" spans="1:13" ht="33.75" customHeight="1" thickTop="1" thickBot="1">
      <c r="A29" s="23"/>
      <c r="B29" s="41"/>
      <c r="C29" s="24"/>
      <c r="D29" s="150"/>
      <c r="E29" s="199" t="s">
        <v>194</v>
      </c>
      <c r="F29" s="24"/>
      <c r="G29" s="24"/>
      <c r="H29" s="24"/>
      <c r="I29" s="24"/>
      <c r="J29" s="24"/>
      <c r="K29" s="62"/>
      <c r="L29" s="23"/>
      <c r="M29" s="23"/>
    </row>
    <row r="30" spans="1:13" ht="18.75" customHeight="1" thickTop="1" thickBot="1">
      <c r="A30" s="23"/>
      <c r="B30" s="41"/>
      <c r="C30" s="24"/>
      <c r="D30" s="57"/>
      <c r="E30" s="183" t="s">
        <v>190</v>
      </c>
      <c r="F30" s="24"/>
      <c r="G30" s="24"/>
      <c r="H30" s="24"/>
      <c r="I30" s="24"/>
      <c r="J30" s="24"/>
      <c r="K30" s="62"/>
      <c r="L30" s="24"/>
      <c r="M30" s="23"/>
    </row>
    <row r="31" spans="1:13" ht="24" customHeight="1" thickTop="1" thickBot="1">
      <c r="A31" s="23"/>
      <c r="B31" s="41"/>
      <c r="C31" s="24"/>
      <c r="D31" s="150"/>
      <c r="E31" s="175" t="s">
        <v>66</v>
      </c>
      <c r="F31" s="63"/>
      <c r="G31" s="63"/>
      <c r="H31" s="63"/>
      <c r="I31" s="63"/>
      <c r="J31" s="63"/>
      <c r="K31" s="405"/>
      <c r="L31" s="24"/>
      <c r="M31" s="24"/>
    </row>
    <row r="32" spans="1:13" ht="24" customHeight="1" thickTop="1" thickBot="1">
      <c r="A32" s="23"/>
      <c r="B32" s="41"/>
      <c r="C32" s="24"/>
      <c r="D32" s="150"/>
      <c r="E32" s="176" t="s">
        <v>191</v>
      </c>
      <c r="F32" s="65"/>
      <c r="G32" s="65"/>
      <c r="H32" s="65"/>
      <c r="I32" s="65"/>
      <c r="J32" s="65"/>
      <c r="K32" s="406" t="s">
        <v>314</v>
      </c>
      <c r="L32" s="200"/>
      <c r="M32" s="24"/>
    </row>
    <row r="33" spans="1:14" ht="24" customHeight="1" thickTop="1" thickBot="1">
      <c r="A33" s="23"/>
      <c r="B33" s="41"/>
      <c r="C33" s="24"/>
      <c r="D33" s="150"/>
      <c r="E33" s="176" t="s">
        <v>72</v>
      </c>
      <c r="F33" s="65"/>
      <c r="G33" s="67"/>
      <c r="H33" s="67"/>
      <c r="I33" s="67"/>
      <c r="J33" s="68"/>
      <c r="K33" s="407"/>
      <c r="L33" s="24"/>
      <c r="M33" s="24"/>
    </row>
    <row r="34" spans="1:14" ht="24" customHeight="1" thickTop="1" thickBot="1">
      <c r="A34" s="23"/>
      <c r="B34" s="41"/>
      <c r="C34" s="24"/>
      <c r="D34" s="150"/>
      <c r="E34" s="184" t="s">
        <v>172</v>
      </c>
      <c r="F34" s="69"/>
      <c r="G34" s="70"/>
      <c r="H34" s="70"/>
      <c r="I34" s="70"/>
      <c r="J34" s="71"/>
      <c r="K34" s="408"/>
      <c r="L34" s="24"/>
      <c r="M34" s="24"/>
    </row>
    <row r="35" spans="1:14" ht="24" customHeight="1" thickTop="1" thickBot="1">
      <c r="A35" s="23"/>
      <c r="B35" s="41"/>
      <c r="C35" s="24"/>
      <c r="D35" s="23"/>
      <c r="E35" s="66" t="s">
        <v>124</v>
      </c>
      <c r="F35" s="65"/>
      <c r="G35" s="72"/>
      <c r="H35" s="67"/>
      <c r="I35" s="67"/>
      <c r="J35" s="68"/>
      <c r="K35" s="18">
        <f>K33*K34</f>
        <v>0</v>
      </c>
      <c r="L35" s="24"/>
      <c r="M35" s="188"/>
    </row>
    <row r="36" spans="1:14" ht="24" customHeight="1" thickTop="1" thickBot="1">
      <c r="A36" s="23"/>
      <c r="B36" s="41"/>
      <c r="C36" s="24"/>
      <c r="D36" s="23"/>
      <c r="E36" s="174" t="s">
        <v>193</v>
      </c>
      <c r="F36" s="65"/>
      <c r="G36" s="67"/>
      <c r="H36" s="67"/>
      <c r="I36" s="67"/>
      <c r="J36" s="68"/>
      <c r="K36" s="405"/>
      <c r="L36" s="79"/>
      <c r="M36" s="189"/>
    </row>
    <row r="37" spans="1:14" ht="24" customHeight="1" thickTop="1">
      <c r="A37" s="23"/>
      <c r="B37" s="41"/>
      <c r="C37" s="24"/>
      <c r="D37" s="23"/>
      <c r="E37" s="66" t="s">
        <v>322</v>
      </c>
      <c r="F37" s="65"/>
      <c r="G37" s="67"/>
      <c r="H37" s="67"/>
      <c r="I37" s="67"/>
      <c r="J37" s="68"/>
      <c r="K37" s="19">
        <f>K27</f>
        <v>0</v>
      </c>
      <c r="L37" s="24"/>
      <c r="M37" s="188"/>
    </row>
    <row r="38" spans="1:14" ht="24" customHeight="1">
      <c r="A38" s="23"/>
      <c r="B38" s="41"/>
      <c r="C38" s="24"/>
      <c r="D38" s="23"/>
      <c r="E38" s="285" t="s">
        <v>310</v>
      </c>
      <c r="F38" s="287"/>
      <c r="G38" s="288"/>
      <c r="H38" s="288"/>
      <c r="I38" s="288"/>
      <c r="J38" s="289"/>
      <c r="K38" s="277">
        <f>(K35*K36)*K37</f>
        <v>0</v>
      </c>
      <c r="L38" s="24"/>
      <c r="M38" s="188"/>
      <c r="N38" s="1"/>
    </row>
    <row r="39" spans="1:14" ht="24" customHeight="1">
      <c r="A39" s="23"/>
      <c r="B39" s="41"/>
      <c r="C39" s="24"/>
      <c r="D39" s="23"/>
      <c r="E39" s="66" t="s">
        <v>75</v>
      </c>
      <c r="F39" s="65"/>
      <c r="G39" s="67"/>
      <c r="H39" s="67"/>
      <c r="I39" s="67"/>
      <c r="J39" s="68"/>
      <c r="K39" s="19">
        <f>K14</f>
        <v>0</v>
      </c>
      <c r="L39" s="24"/>
      <c r="M39" s="188"/>
      <c r="N39" s="1"/>
    </row>
    <row r="40" spans="1:14" ht="24.95" customHeight="1">
      <c r="A40" s="23"/>
      <c r="B40" s="41"/>
      <c r="C40" s="24"/>
      <c r="D40" s="23"/>
      <c r="E40" s="66" t="s">
        <v>76</v>
      </c>
      <c r="F40" s="65"/>
      <c r="G40" s="67"/>
      <c r="H40" s="67"/>
      <c r="I40" s="67"/>
      <c r="J40" s="68"/>
      <c r="K40" s="19">
        <f>K39*12</f>
        <v>0</v>
      </c>
      <c r="L40" s="24"/>
      <c r="M40" s="188"/>
      <c r="N40" s="1"/>
    </row>
    <row r="41" spans="1:14" ht="24.95" customHeight="1" thickBot="1">
      <c r="A41" s="23"/>
      <c r="B41" s="41"/>
      <c r="C41" s="24"/>
      <c r="D41" s="23"/>
      <c r="E41" s="286" t="s">
        <v>311</v>
      </c>
      <c r="F41" s="69"/>
      <c r="G41" s="70"/>
      <c r="H41" s="70"/>
      <c r="I41" s="70"/>
      <c r="J41" s="71"/>
      <c r="K41" s="181">
        <f>(K38*12)+K40</f>
        <v>0</v>
      </c>
      <c r="L41" s="24"/>
      <c r="M41" s="194"/>
      <c r="N41" s="1"/>
    </row>
    <row r="42" spans="1:14" ht="24.95" customHeight="1" thickTop="1" thickBot="1">
      <c r="A42" s="23"/>
      <c r="B42" s="41"/>
      <c r="C42" s="30"/>
      <c r="D42" s="23"/>
      <c r="E42" s="180" t="s">
        <v>192</v>
      </c>
      <c r="F42" s="73"/>
      <c r="G42" s="73"/>
      <c r="H42" s="73"/>
      <c r="I42" s="73"/>
      <c r="J42" s="74"/>
      <c r="K42" s="272">
        <f>'Check Payment Analysis'!K70+'ACH Payment Analysis'!K63+'Payment Card Analysis'!K119+'Bank Wire Analysis'!K41</f>
        <v>2342520</v>
      </c>
      <c r="L42" s="24"/>
      <c r="M42" s="196"/>
      <c r="N42" s="1"/>
    </row>
    <row r="43" spans="1:14" ht="24.95" customHeight="1" thickTop="1" thickBot="1">
      <c r="A43" s="23"/>
      <c r="B43" s="41"/>
      <c r="C43" s="24"/>
      <c r="D43" s="92"/>
      <c r="E43" s="75" t="s">
        <v>48</v>
      </c>
      <c r="F43" s="76"/>
      <c r="G43" s="76"/>
      <c r="H43" s="76"/>
      <c r="I43" s="76"/>
      <c r="J43" s="76"/>
      <c r="K43" s="20">
        <v>0</v>
      </c>
      <c r="L43" s="24"/>
      <c r="M43" s="24"/>
      <c r="N43" s="1"/>
    </row>
    <row r="44" spans="1:14" ht="11.25" customHeight="1" thickTop="1">
      <c r="A44" s="23"/>
      <c r="B44" s="41"/>
      <c r="C44" s="30"/>
      <c r="D44" s="92"/>
      <c r="E44" s="53"/>
      <c r="F44" s="53"/>
      <c r="G44" s="89"/>
      <c r="H44" s="53"/>
      <c r="I44" s="89"/>
      <c r="J44" s="45"/>
      <c r="K44" s="409" t="s">
        <v>229</v>
      </c>
      <c r="L44" s="24"/>
      <c r="M44" s="24"/>
      <c r="N44" s="1"/>
    </row>
    <row r="45" spans="1:14" ht="37.5" customHeight="1">
      <c r="A45" s="23"/>
      <c r="B45" s="41"/>
      <c r="C45" s="30"/>
      <c r="D45" s="23"/>
      <c r="E45" s="425" t="s">
        <v>168</v>
      </c>
      <c r="F45" s="425"/>
      <c r="G45" s="425"/>
      <c r="H45" s="425"/>
      <c r="I45" s="425"/>
      <c r="J45" s="425"/>
      <c r="K45" s="425"/>
      <c r="L45" s="24"/>
      <c r="M45" s="24"/>
      <c r="N45" s="1"/>
    </row>
    <row r="46" spans="1:14" ht="18.95" customHeight="1">
      <c r="A46" s="23"/>
      <c r="B46" s="23"/>
      <c r="C46" s="24"/>
      <c r="D46" s="92"/>
      <c r="E46" s="156" t="s">
        <v>39</v>
      </c>
      <c r="F46" s="79"/>
      <c r="G46" s="79"/>
      <c r="H46" s="79"/>
      <c r="I46" s="79"/>
      <c r="J46" s="79"/>
      <c r="K46" s="79"/>
      <c r="L46" s="24"/>
      <c r="M46" s="3"/>
      <c r="N46" s="1"/>
    </row>
    <row r="47" spans="1:14" ht="18.95" customHeight="1">
      <c r="A47" s="23"/>
      <c r="B47" s="41"/>
      <c r="C47" s="24"/>
      <c r="D47" s="92"/>
      <c r="E47" s="156" t="s">
        <v>40</v>
      </c>
      <c r="F47" s="79"/>
      <c r="G47" s="79"/>
      <c r="H47" s="79"/>
      <c r="I47" s="79"/>
      <c r="J47" s="79"/>
      <c r="K47" s="79"/>
      <c r="L47" s="24"/>
      <c r="M47" s="3"/>
      <c r="N47" s="1"/>
    </row>
    <row r="48" spans="1:14" ht="18.95" customHeight="1">
      <c r="A48" s="23"/>
      <c r="B48" s="41"/>
      <c r="C48" s="24"/>
      <c r="D48" s="92"/>
      <c r="E48" s="156" t="s">
        <v>41</v>
      </c>
      <c r="F48" s="79"/>
      <c r="G48" s="79"/>
      <c r="H48" s="79"/>
      <c r="I48" s="79"/>
      <c r="J48" s="79"/>
      <c r="K48" s="79"/>
      <c r="L48" s="24"/>
      <c r="M48" s="3"/>
      <c r="N48" s="1"/>
    </row>
    <row r="49" spans="1:14" ht="12" customHeight="1">
      <c r="A49" s="23"/>
      <c r="B49" s="41"/>
      <c r="C49" s="24"/>
      <c r="D49" s="92"/>
      <c r="E49" s="156"/>
      <c r="F49" s="79"/>
      <c r="G49" s="79"/>
      <c r="H49" s="79"/>
      <c r="I49" s="79"/>
      <c r="J49" s="79"/>
      <c r="K49" s="79"/>
      <c r="L49" s="24"/>
      <c r="M49" s="3"/>
      <c r="N49" s="1"/>
    </row>
    <row r="50" spans="1:14" ht="27.75" customHeight="1">
      <c r="A50" s="23"/>
      <c r="B50" s="41"/>
      <c r="C50" s="24"/>
      <c r="D50" s="92"/>
      <c r="E50" s="204" t="s">
        <v>134</v>
      </c>
      <c r="F50" s="35"/>
      <c r="G50" s="89"/>
      <c r="H50" s="89"/>
      <c r="I50" s="89"/>
      <c r="J50" s="45"/>
      <c r="K50" s="86"/>
      <c r="L50" s="24"/>
      <c r="M50" s="3"/>
      <c r="N50" s="1"/>
    </row>
    <row r="51" spans="1:14" ht="8.25" customHeight="1">
      <c r="A51" s="23"/>
      <c r="B51" s="23"/>
      <c r="C51" s="24"/>
      <c r="D51" s="92"/>
      <c r="E51" s="158" t="s">
        <v>181</v>
      </c>
      <c r="F51" s="35"/>
      <c r="G51" s="205"/>
      <c r="H51" s="89"/>
      <c r="I51" s="206"/>
      <c r="J51" s="45"/>
      <c r="K51" s="86"/>
      <c r="L51" s="24"/>
      <c r="M51" s="3"/>
      <c r="N51" s="1"/>
    </row>
    <row r="52" spans="1:14" ht="24.95" customHeight="1">
      <c r="A52" s="23"/>
      <c r="B52" s="23"/>
      <c r="C52" s="24"/>
      <c r="D52" s="92"/>
      <c r="E52" s="30"/>
      <c r="F52" s="24"/>
      <c r="G52" s="59"/>
      <c r="H52" s="59"/>
      <c r="I52" s="59"/>
      <c r="J52" s="396"/>
      <c r="K52" s="59"/>
      <c r="L52" s="24"/>
      <c r="M52" s="3"/>
      <c r="N52" s="1"/>
    </row>
    <row r="53" spans="1:14" ht="24.95" customHeight="1">
      <c r="A53" s="23"/>
      <c r="B53" s="23"/>
      <c r="C53" s="24"/>
      <c r="D53" s="92"/>
      <c r="E53" s="24"/>
      <c r="F53" s="24"/>
      <c r="G53" s="24"/>
      <c r="H53" s="24"/>
      <c r="I53" s="24"/>
      <c r="J53" s="24"/>
      <c r="K53" s="24"/>
      <c r="L53" s="24"/>
      <c r="M53" s="3"/>
      <c r="N53" s="1"/>
    </row>
    <row r="54" spans="1:14" ht="24.95" customHeight="1">
      <c r="A54" s="23"/>
      <c r="B54" s="23"/>
      <c r="C54" s="24"/>
      <c r="D54" s="92"/>
      <c r="E54" s="24"/>
      <c r="F54" s="24"/>
      <c r="G54" s="24"/>
      <c r="H54" s="24"/>
      <c r="I54" s="24"/>
      <c r="J54" s="24"/>
      <c r="K54" s="24"/>
      <c r="L54" s="24"/>
      <c r="M54" s="3"/>
      <c r="N54" s="1"/>
    </row>
    <row r="55" spans="1:14" ht="24.95" customHeight="1">
      <c r="A55" s="23"/>
      <c r="B55" s="23"/>
      <c r="C55" s="24"/>
      <c r="D55" s="92"/>
      <c r="E55" s="24"/>
      <c r="F55" s="24"/>
      <c r="G55" s="24"/>
      <c r="H55" s="24"/>
      <c r="I55" s="24"/>
      <c r="J55" s="24"/>
      <c r="K55" s="24"/>
      <c r="L55" s="24"/>
      <c r="M55" s="3"/>
      <c r="N55" s="1"/>
    </row>
    <row r="56" spans="1:14" ht="24.95" customHeight="1">
      <c r="A56" s="23"/>
      <c r="B56" s="23"/>
      <c r="C56" s="24"/>
      <c r="D56" s="23"/>
      <c r="E56" s="24"/>
      <c r="F56" s="24"/>
      <c r="G56" s="24"/>
      <c r="H56" s="24"/>
      <c r="I56" s="24"/>
      <c r="J56" s="24"/>
      <c r="K56" s="24"/>
      <c r="L56" s="24"/>
      <c r="M56" s="3"/>
      <c r="N56" s="1"/>
    </row>
    <row r="57" spans="1:14" ht="24.95" customHeight="1">
      <c r="A57" s="23"/>
      <c r="B57" s="23"/>
      <c r="C57" s="24"/>
      <c r="D57" s="23"/>
      <c r="E57" s="24"/>
      <c r="F57" s="24"/>
      <c r="G57" s="24"/>
      <c r="H57" s="24"/>
      <c r="I57" s="24"/>
      <c r="J57" s="24"/>
      <c r="K57" s="24"/>
      <c r="L57" s="24"/>
      <c r="M57" s="3"/>
      <c r="N57" s="1"/>
    </row>
    <row r="58" spans="1:14" ht="24.95" customHeight="1">
      <c r="A58" s="23"/>
      <c r="B58" s="23"/>
      <c r="C58" s="24"/>
      <c r="D58" s="23"/>
      <c r="E58" s="24"/>
      <c r="F58" s="24"/>
      <c r="G58" s="24"/>
      <c r="H58" s="24"/>
      <c r="I58" s="24"/>
      <c r="J58" s="24"/>
      <c r="K58" s="24"/>
      <c r="L58" s="24"/>
      <c r="M58" s="1"/>
      <c r="N58" s="1"/>
    </row>
    <row r="59" spans="1:14" ht="24.95" customHeight="1">
      <c r="A59" s="23"/>
      <c r="B59" s="23"/>
      <c r="C59" s="24"/>
      <c r="D59" s="23"/>
      <c r="E59" s="24"/>
      <c r="F59" s="24"/>
      <c r="G59" s="24"/>
      <c r="H59" s="24"/>
      <c r="I59" s="24"/>
      <c r="J59" s="24"/>
      <c r="K59" s="24"/>
      <c r="L59" s="24"/>
      <c r="M59" s="1"/>
      <c r="N59" s="1"/>
    </row>
    <row r="60" spans="1:14" ht="24.95" customHeight="1">
      <c r="A60" s="23"/>
      <c r="B60" s="23"/>
      <c r="C60" s="24"/>
      <c r="D60" s="23"/>
      <c r="E60" s="24"/>
      <c r="F60" s="24"/>
      <c r="G60" s="24"/>
      <c r="H60" s="24"/>
      <c r="I60" s="24"/>
      <c r="J60" s="24"/>
      <c r="K60" s="24"/>
      <c r="L60" s="24"/>
      <c r="M60" s="1"/>
      <c r="N60" s="1"/>
    </row>
    <row r="61" spans="1:14" ht="24.95" customHeight="1">
      <c r="A61" s="23"/>
      <c r="B61" s="23"/>
      <c r="C61" s="24"/>
      <c r="D61" s="23"/>
      <c r="E61" s="24"/>
      <c r="F61" s="24"/>
      <c r="G61" s="24"/>
      <c r="H61" s="24"/>
      <c r="I61" s="24"/>
      <c r="J61" s="24"/>
      <c r="K61" s="24"/>
      <c r="L61" s="24"/>
      <c r="M61" s="1"/>
      <c r="N61" s="1"/>
    </row>
    <row r="62" spans="1:14" ht="24.95" customHeight="1">
      <c r="A62" s="23"/>
      <c r="B62" s="23"/>
      <c r="C62" s="24"/>
      <c r="D62" s="23"/>
      <c r="E62" s="24"/>
      <c r="F62" s="24"/>
      <c r="G62" s="24"/>
      <c r="H62" s="24"/>
      <c r="I62" s="24"/>
      <c r="J62" s="24"/>
      <c r="K62" s="24"/>
      <c r="L62" s="24"/>
      <c r="M62" s="1"/>
      <c r="N62" s="1"/>
    </row>
    <row r="63" spans="1:14" ht="24.95" customHeight="1">
      <c r="A63" s="23"/>
      <c r="B63" s="23"/>
      <c r="C63" s="24"/>
      <c r="D63" s="23"/>
      <c r="E63" s="24"/>
      <c r="F63" s="24"/>
      <c r="G63" s="24"/>
      <c r="H63" s="24"/>
      <c r="I63" s="24"/>
      <c r="J63" s="24"/>
      <c r="K63" s="24"/>
      <c r="L63" s="24"/>
      <c r="M63" s="1"/>
      <c r="N63" s="1"/>
    </row>
    <row r="64" spans="1:14" ht="10.5" customHeight="1">
      <c r="A64" s="23"/>
      <c r="B64" s="23"/>
      <c r="C64" s="24"/>
      <c r="D64" s="23"/>
      <c r="E64" s="24"/>
      <c r="F64" s="24"/>
      <c r="G64" s="24"/>
      <c r="H64" s="24"/>
      <c r="I64" s="24"/>
      <c r="J64" s="24"/>
      <c r="K64" s="24"/>
      <c r="L64" s="24"/>
      <c r="M64" s="1"/>
      <c r="N64" s="1"/>
    </row>
    <row r="65" spans="1:14" ht="24.95" customHeight="1">
      <c r="A65" s="23"/>
      <c r="B65" s="23"/>
      <c r="C65" s="24"/>
      <c r="D65" s="23"/>
      <c r="E65" s="92"/>
      <c r="F65" s="92"/>
      <c r="G65" s="92"/>
      <c r="H65" s="92"/>
      <c r="I65" s="92"/>
      <c r="J65" s="92"/>
      <c r="K65" s="92"/>
      <c r="L65" s="92"/>
      <c r="M65" s="1"/>
      <c r="N65" s="1"/>
    </row>
    <row r="66" spans="1:14">
      <c r="A66" s="23"/>
      <c r="B66" s="23"/>
      <c r="C66" s="24"/>
      <c r="D66" s="23"/>
      <c r="E66" s="92"/>
      <c r="F66" s="92"/>
      <c r="G66" s="92"/>
      <c r="H66" s="92"/>
      <c r="I66" s="92"/>
      <c r="J66" s="92"/>
      <c r="K66" s="92"/>
      <c r="L66" s="92"/>
      <c r="M66" s="1"/>
      <c r="N66" s="1"/>
    </row>
    <row r="67" spans="1:14">
      <c r="A67" s="23"/>
      <c r="B67" s="23"/>
      <c r="C67" s="202"/>
      <c r="D67" s="23"/>
      <c r="E67" s="92"/>
      <c r="F67" s="92"/>
      <c r="G67" s="92"/>
      <c r="H67" s="92"/>
      <c r="I67" s="92"/>
      <c r="J67" s="92"/>
      <c r="K67" s="92"/>
      <c r="L67" s="92"/>
      <c r="M67" s="1"/>
      <c r="N67" s="1"/>
    </row>
    <row r="68" spans="1:14">
      <c r="A68" s="23"/>
      <c r="B68" s="23"/>
      <c r="C68" s="24"/>
      <c r="D68" s="23"/>
      <c r="E68" s="92"/>
      <c r="F68" s="92"/>
      <c r="G68" s="92"/>
      <c r="H68" s="92"/>
      <c r="I68" s="92"/>
      <c r="J68" s="92"/>
      <c r="K68" s="92"/>
      <c r="L68" s="92"/>
      <c r="M68" s="1"/>
      <c r="N68" s="1"/>
    </row>
    <row r="69" spans="1:14" ht="17.45" customHeight="1">
      <c r="A69" s="23"/>
      <c r="B69" s="23"/>
      <c r="C69" s="24"/>
      <c r="D69" s="23"/>
      <c r="E69" s="92"/>
      <c r="F69" s="92"/>
      <c r="G69" s="92"/>
      <c r="H69" s="92"/>
      <c r="I69" s="92"/>
      <c r="J69" s="92"/>
      <c r="K69" s="92"/>
      <c r="L69" s="92"/>
      <c r="M69" s="1"/>
      <c r="N69" s="1"/>
    </row>
    <row r="70" spans="1:14" ht="17.45" customHeight="1">
      <c r="A70" s="23"/>
      <c r="B70" s="23"/>
      <c r="C70" s="24"/>
      <c r="D70" s="23"/>
      <c r="E70" s="92"/>
      <c r="F70" s="92"/>
      <c r="G70" s="92"/>
      <c r="H70" s="92"/>
      <c r="I70" s="92"/>
      <c r="J70" s="92"/>
      <c r="K70" s="92"/>
      <c r="L70" s="92"/>
      <c r="M70" s="1"/>
      <c r="N70" s="1"/>
    </row>
    <row r="71" spans="1:14" ht="17.45" customHeight="1">
      <c r="A71" s="23"/>
      <c r="B71" s="23"/>
      <c r="C71" s="24"/>
      <c r="D71" s="23"/>
      <c r="E71" s="92"/>
      <c r="F71" s="92"/>
      <c r="G71" s="92"/>
      <c r="H71" s="92"/>
      <c r="I71" s="92"/>
      <c r="J71" s="92"/>
      <c r="K71" s="92"/>
      <c r="L71" s="92"/>
      <c r="M71" s="1"/>
      <c r="N71" s="1"/>
    </row>
    <row r="72" spans="1:14">
      <c r="A72" s="23"/>
      <c r="B72" s="23"/>
      <c r="C72" s="23"/>
      <c r="D72" s="23"/>
      <c r="E72" s="92"/>
      <c r="F72" s="92"/>
      <c r="G72" s="92"/>
      <c r="H72" s="92"/>
      <c r="I72" s="92"/>
      <c r="J72" s="92"/>
      <c r="K72" s="92"/>
      <c r="L72" s="92"/>
      <c r="M72" s="1"/>
      <c r="N72" s="1"/>
    </row>
    <row r="73" spans="1:14">
      <c r="A73" s="23"/>
      <c r="B73" s="23"/>
      <c r="C73" s="23"/>
      <c r="D73" s="23"/>
      <c r="E73" s="92"/>
      <c r="F73" s="92"/>
      <c r="G73" s="92"/>
      <c r="H73" s="92"/>
      <c r="I73" s="92"/>
      <c r="J73" s="92"/>
      <c r="K73" s="92"/>
      <c r="L73" s="92"/>
      <c r="M73" s="1"/>
      <c r="N73" s="1"/>
    </row>
    <row r="74" spans="1:14">
      <c r="A74" s="23"/>
      <c r="B74" s="23"/>
      <c r="C74" s="23"/>
      <c r="D74" s="23"/>
      <c r="E74" s="92"/>
      <c r="F74" s="92"/>
      <c r="G74" s="92"/>
      <c r="H74" s="92"/>
      <c r="I74" s="92"/>
      <c r="J74" s="92"/>
      <c r="K74" s="92"/>
      <c r="L74" s="92"/>
      <c r="M74" s="1"/>
      <c r="N74" s="1"/>
    </row>
    <row r="75" spans="1:14">
      <c r="A75" s="23"/>
      <c r="B75" s="23"/>
      <c r="C75" s="23"/>
      <c r="D75" s="23"/>
      <c r="E75" s="92"/>
      <c r="F75" s="92"/>
      <c r="G75" s="92"/>
      <c r="H75" s="92"/>
      <c r="I75" s="92"/>
      <c r="J75" s="92"/>
      <c r="K75" s="92"/>
      <c r="L75" s="92"/>
      <c r="M75" s="1"/>
      <c r="N75" s="1"/>
    </row>
    <row r="76" spans="1:14">
      <c r="A76" s="23"/>
      <c r="B76" s="23"/>
      <c r="C76" s="23"/>
      <c r="D76" s="23"/>
      <c r="E76" s="92"/>
      <c r="F76" s="92"/>
      <c r="G76" s="92"/>
      <c r="H76" s="92"/>
      <c r="I76" s="92"/>
      <c r="J76" s="92"/>
      <c r="K76" s="92"/>
      <c r="L76" s="92"/>
      <c r="M76" s="1"/>
      <c r="N76" s="1"/>
    </row>
    <row r="77" spans="1:14">
      <c r="A77" s="23"/>
      <c r="B77" s="23"/>
      <c r="C77" s="23"/>
      <c r="D77" s="23"/>
      <c r="E77" s="92"/>
      <c r="F77" s="92"/>
      <c r="G77" s="92"/>
      <c r="H77" s="92"/>
      <c r="I77" s="92"/>
      <c r="J77" s="92"/>
      <c r="K77" s="92"/>
      <c r="L77" s="92"/>
      <c r="M77" s="1"/>
      <c r="N77" s="1"/>
    </row>
    <row r="78" spans="1:14">
      <c r="A78" s="23"/>
      <c r="B78" s="23"/>
      <c r="C78" s="23"/>
      <c r="D78" s="23"/>
      <c r="E78" s="92"/>
      <c r="F78" s="92"/>
      <c r="G78" s="92"/>
      <c r="H78" s="92"/>
      <c r="I78" s="92"/>
      <c r="J78" s="92"/>
      <c r="K78" s="92"/>
      <c r="L78" s="92"/>
      <c r="M78" s="1"/>
      <c r="N78" s="1"/>
    </row>
    <row r="79" spans="1:14">
      <c r="A79" s="23"/>
      <c r="B79" s="23"/>
      <c r="C79" s="23"/>
      <c r="D79" s="23"/>
      <c r="E79" s="92"/>
      <c r="F79" s="92"/>
      <c r="G79" s="92"/>
      <c r="H79" s="92"/>
      <c r="I79" s="92"/>
      <c r="J79" s="92"/>
      <c r="K79" s="92"/>
      <c r="L79" s="92"/>
      <c r="M79" s="1"/>
      <c r="N79" s="1"/>
    </row>
    <row r="80" spans="1:14">
      <c r="A80" s="23"/>
      <c r="B80" s="23"/>
      <c r="C80" s="23"/>
      <c r="D80" s="23"/>
      <c r="E80" s="92"/>
      <c r="F80" s="92"/>
      <c r="G80" s="92"/>
      <c r="H80" s="92"/>
      <c r="I80" s="92"/>
      <c r="J80" s="92"/>
      <c r="K80" s="92"/>
      <c r="L80" s="92"/>
      <c r="M80" s="1"/>
      <c r="N80" s="1"/>
    </row>
    <row r="81" spans="1:14">
      <c r="A81" s="23"/>
      <c r="B81" s="23"/>
      <c r="C81" s="23"/>
      <c r="D81" s="23"/>
      <c r="E81" s="92"/>
      <c r="F81" s="92"/>
      <c r="G81" s="92"/>
      <c r="H81" s="92"/>
      <c r="I81" s="92"/>
      <c r="J81" s="92"/>
      <c r="K81" s="92"/>
      <c r="L81" s="92"/>
      <c r="M81" s="1"/>
      <c r="N81" s="1"/>
    </row>
    <row r="82" spans="1:14">
      <c r="A82" s="23"/>
      <c r="B82" s="23"/>
      <c r="C82" s="23"/>
      <c r="D82" s="23"/>
      <c r="E82" s="92"/>
      <c r="F82" s="92"/>
      <c r="G82" s="92"/>
      <c r="H82" s="92"/>
      <c r="I82" s="92"/>
      <c r="J82" s="92"/>
      <c r="K82" s="92"/>
      <c r="L82" s="92"/>
      <c r="M82" s="1"/>
      <c r="N82" s="1"/>
    </row>
    <row r="83" spans="1:14">
      <c r="A83" s="23"/>
      <c r="B83" s="23"/>
      <c r="C83" s="23"/>
      <c r="D83" s="23"/>
      <c r="E83" s="92"/>
      <c r="F83" s="92"/>
      <c r="G83" s="92"/>
      <c r="H83" s="92"/>
      <c r="I83" s="92"/>
      <c r="J83" s="92"/>
      <c r="K83" s="92"/>
      <c r="L83" s="92"/>
      <c r="M83" s="1"/>
      <c r="N83" s="1"/>
    </row>
    <row r="84" spans="1:14">
      <c r="A84" s="23"/>
      <c r="B84" s="23"/>
      <c r="C84" s="23"/>
      <c r="D84" s="23"/>
      <c r="E84" s="92"/>
      <c r="F84" s="92"/>
      <c r="G84" s="92"/>
      <c r="H84" s="92"/>
      <c r="I84" s="92"/>
      <c r="J84" s="92"/>
      <c r="K84" s="92"/>
      <c r="L84" s="92"/>
      <c r="M84" s="1"/>
      <c r="N84" s="1"/>
    </row>
    <row r="85" spans="1:14">
      <c r="A85" s="23"/>
      <c r="B85" s="23"/>
      <c r="C85" s="23"/>
      <c r="D85" s="23"/>
      <c r="E85" s="92"/>
      <c r="F85" s="92"/>
      <c r="G85" s="92"/>
      <c r="H85" s="92"/>
      <c r="I85" s="92"/>
      <c r="J85" s="92"/>
      <c r="K85" s="92"/>
      <c r="L85" s="92"/>
      <c r="M85" s="1"/>
      <c r="N85" s="1"/>
    </row>
    <row r="86" spans="1:14">
      <c r="A86" s="23"/>
      <c r="B86" s="23"/>
      <c r="C86" s="23"/>
      <c r="D86" s="23"/>
      <c r="E86" s="92"/>
      <c r="F86" s="92"/>
      <c r="G86" s="92"/>
      <c r="H86" s="92"/>
      <c r="I86" s="92"/>
      <c r="J86" s="92"/>
      <c r="K86" s="92"/>
      <c r="L86" s="92"/>
      <c r="M86" s="1"/>
      <c r="N86" s="1"/>
    </row>
    <row r="87" spans="1:14">
      <c r="A87" s="23"/>
      <c r="B87" s="23"/>
      <c r="C87" s="23"/>
      <c r="D87" s="23"/>
      <c r="E87" s="92"/>
      <c r="F87" s="92"/>
      <c r="G87" s="92"/>
      <c r="H87" s="92"/>
      <c r="I87" s="92"/>
      <c r="J87" s="92"/>
      <c r="K87" s="92"/>
      <c r="L87" s="92"/>
      <c r="M87" s="1"/>
      <c r="N87" s="1"/>
    </row>
    <row r="88" spans="1:14">
      <c r="A88" s="23"/>
      <c r="B88" s="23"/>
      <c r="C88" s="23"/>
      <c r="D88" s="23"/>
      <c r="E88" s="92"/>
      <c r="F88" s="92"/>
      <c r="G88" s="92"/>
      <c r="H88" s="92"/>
      <c r="I88" s="92"/>
      <c r="J88" s="92"/>
      <c r="K88" s="92"/>
      <c r="L88" s="92"/>
      <c r="M88" s="1"/>
      <c r="N88" s="1"/>
    </row>
    <row r="89" spans="1:14">
      <c r="A89" s="23"/>
      <c r="B89" s="23"/>
      <c r="C89" s="23"/>
      <c r="D89" s="23"/>
      <c r="E89" s="92"/>
      <c r="F89" s="92"/>
      <c r="G89" s="92"/>
      <c r="H89" s="92"/>
      <c r="I89" s="92"/>
      <c r="J89" s="92"/>
      <c r="K89" s="92"/>
      <c r="L89" s="92"/>
      <c r="M89" s="1"/>
      <c r="N89" s="1"/>
    </row>
    <row r="90" spans="1:14">
      <c r="A90" s="23"/>
      <c r="B90" s="23"/>
      <c r="C90" s="23"/>
      <c r="D90" s="23"/>
      <c r="E90" s="92"/>
      <c r="F90" s="92"/>
      <c r="G90" s="92"/>
      <c r="H90" s="92"/>
      <c r="I90" s="92"/>
      <c r="J90" s="92"/>
      <c r="K90" s="92"/>
      <c r="L90" s="92"/>
      <c r="M90" s="1"/>
      <c r="N90" s="1"/>
    </row>
    <row r="91" spans="1:14">
      <c r="A91" s="23"/>
      <c r="B91" s="23"/>
      <c r="C91" s="23"/>
      <c r="D91" s="23"/>
      <c r="E91" s="92"/>
      <c r="F91" s="92"/>
      <c r="G91" s="92"/>
      <c r="H91" s="92"/>
      <c r="I91" s="92"/>
      <c r="J91" s="92"/>
      <c r="K91" s="92"/>
      <c r="L91" s="92"/>
      <c r="M91" s="1"/>
      <c r="N91" s="1"/>
    </row>
    <row r="92" spans="1:14">
      <c r="A92" s="23"/>
      <c r="B92" s="23"/>
      <c r="C92" s="23"/>
      <c r="D92" s="23"/>
      <c r="E92" s="92"/>
      <c r="F92" s="92"/>
      <c r="G92" s="92"/>
      <c r="H92" s="92"/>
      <c r="I92" s="92"/>
      <c r="J92" s="92"/>
      <c r="K92" s="92"/>
      <c r="L92" s="92"/>
      <c r="M92" s="1"/>
      <c r="N92" s="1"/>
    </row>
    <row r="93" spans="1:14">
      <c r="A93" s="23"/>
      <c r="B93" s="23"/>
      <c r="C93" s="23"/>
      <c r="D93" s="23"/>
      <c r="E93" s="92"/>
      <c r="F93" s="92"/>
      <c r="G93" s="92"/>
      <c r="H93" s="92"/>
      <c r="I93" s="92"/>
      <c r="J93" s="92"/>
      <c r="K93" s="92"/>
      <c r="L93" s="92"/>
      <c r="M93" s="1"/>
      <c r="N93" s="1"/>
    </row>
    <row r="94" spans="1:14">
      <c r="A94" s="23"/>
      <c r="B94" s="23"/>
      <c r="C94" s="23"/>
      <c r="D94" s="23"/>
      <c r="E94" s="92"/>
      <c r="F94" s="92"/>
      <c r="G94" s="92"/>
      <c r="H94" s="92"/>
      <c r="I94" s="92"/>
      <c r="J94" s="92"/>
      <c r="K94" s="92"/>
      <c r="L94" s="92"/>
      <c r="M94" s="1"/>
      <c r="N94" s="1"/>
    </row>
    <row r="95" spans="1:14">
      <c r="A95" s="23"/>
      <c r="B95" s="23"/>
      <c r="C95" s="23"/>
      <c r="D95" s="23"/>
      <c r="E95" s="92"/>
      <c r="F95" s="92"/>
      <c r="G95" s="92"/>
      <c r="H95" s="92"/>
      <c r="I95" s="92"/>
      <c r="J95" s="92"/>
      <c r="K95" s="92"/>
      <c r="L95" s="92"/>
      <c r="M95" s="1"/>
      <c r="N95" s="1"/>
    </row>
    <row r="96" spans="1:14">
      <c r="A96" s="23"/>
      <c r="B96" s="23"/>
      <c r="C96" s="23"/>
      <c r="D96" s="23"/>
      <c r="E96" s="92"/>
      <c r="F96" s="92"/>
      <c r="G96" s="92"/>
      <c r="H96" s="92"/>
      <c r="I96" s="92"/>
      <c r="J96" s="92"/>
      <c r="K96" s="92"/>
      <c r="L96" s="92"/>
      <c r="M96" s="1"/>
      <c r="N96" s="1"/>
    </row>
    <row r="97" spans="1:14">
      <c r="A97" s="23"/>
      <c r="B97" s="23"/>
      <c r="C97" s="23"/>
      <c r="D97" s="23"/>
      <c r="E97" s="92"/>
      <c r="F97" s="92"/>
      <c r="G97" s="92"/>
      <c r="H97" s="92"/>
      <c r="I97" s="92"/>
      <c r="J97" s="92"/>
      <c r="K97" s="92"/>
      <c r="L97" s="92"/>
      <c r="M97" s="1"/>
      <c r="N97" s="1"/>
    </row>
    <row r="98" spans="1:14">
      <c r="A98" s="23"/>
      <c r="B98" s="23"/>
      <c r="C98" s="23"/>
      <c r="D98" s="23"/>
      <c r="E98" s="92"/>
      <c r="F98" s="92"/>
      <c r="G98" s="92"/>
      <c r="H98" s="92"/>
      <c r="I98" s="92"/>
      <c r="J98" s="92"/>
      <c r="K98" s="92"/>
      <c r="L98" s="92"/>
      <c r="M98" s="1"/>
      <c r="N98" s="1"/>
    </row>
    <row r="99" spans="1:14">
      <c r="A99" s="23"/>
      <c r="B99" s="23"/>
      <c r="C99" s="23"/>
      <c r="D99" s="23"/>
      <c r="E99" s="92"/>
      <c r="F99" s="92"/>
      <c r="G99" s="92"/>
      <c r="H99" s="92"/>
      <c r="I99" s="92"/>
      <c r="J99" s="92"/>
      <c r="K99" s="92"/>
      <c r="L99" s="92"/>
      <c r="M99" s="1"/>
      <c r="N99" s="1"/>
    </row>
    <row r="100" spans="1:14">
      <c r="A100" s="23"/>
      <c r="B100" s="23"/>
      <c r="C100" s="23"/>
      <c r="D100" s="23"/>
      <c r="E100" s="92"/>
      <c r="F100" s="92"/>
      <c r="G100" s="92"/>
      <c r="H100" s="92"/>
      <c r="I100" s="92"/>
      <c r="J100" s="92"/>
      <c r="K100" s="92"/>
      <c r="L100" s="92"/>
      <c r="M100" s="1"/>
      <c r="N100" s="1"/>
    </row>
    <row r="101" spans="1:14">
      <c r="A101" s="23"/>
      <c r="B101" s="23"/>
      <c r="C101" s="23"/>
      <c r="D101" s="23"/>
      <c r="E101" s="92"/>
      <c r="F101" s="92"/>
      <c r="G101" s="92"/>
      <c r="H101" s="92"/>
      <c r="I101" s="92"/>
      <c r="J101" s="92"/>
      <c r="K101" s="92"/>
      <c r="L101" s="92"/>
      <c r="M101" s="1"/>
      <c r="N101" s="1"/>
    </row>
    <row r="102" spans="1:14">
      <c r="A102" s="23"/>
      <c r="B102" s="23"/>
      <c r="C102" s="23"/>
      <c r="D102" s="23"/>
      <c r="E102" s="92"/>
      <c r="F102" s="92"/>
      <c r="G102" s="92"/>
      <c r="H102" s="92"/>
      <c r="I102" s="92"/>
      <c r="J102" s="92"/>
      <c r="K102" s="92"/>
      <c r="L102" s="92"/>
      <c r="M102" s="1"/>
      <c r="N102" s="1"/>
    </row>
    <row r="103" spans="1:14">
      <c r="A103" s="23"/>
      <c r="B103" s="23"/>
      <c r="C103" s="23"/>
      <c r="D103" s="23"/>
      <c r="E103" s="92"/>
      <c r="F103" s="92"/>
      <c r="G103" s="92"/>
      <c r="H103" s="92"/>
      <c r="I103" s="92"/>
      <c r="J103" s="92"/>
      <c r="K103" s="92"/>
      <c r="L103" s="92"/>
      <c r="M103" s="1"/>
      <c r="N103" s="1"/>
    </row>
    <row r="104" spans="1:14">
      <c r="A104" s="23"/>
      <c r="B104" s="23"/>
      <c r="C104" s="23"/>
      <c r="D104" s="23"/>
      <c r="E104" s="92"/>
      <c r="F104" s="92"/>
      <c r="G104" s="92"/>
      <c r="H104" s="92"/>
      <c r="I104" s="92"/>
      <c r="J104" s="92"/>
      <c r="K104" s="92"/>
      <c r="L104" s="92"/>
      <c r="M104" s="1"/>
      <c r="N104" s="1"/>
    </row>
    <row r="105" spans="1:14">
      <c r="A105" s="23"/>
      <c r="B105" s="23"/>
      <c r="C105" s="23"/>
      <c r="D105" s="23"/>
      <c r="E105" s="92"/>
      <c r="F105" s="92"/>
      <c r="G105" s="92"/>
      <c r="H105" s="92"/>
      <c r="I105" s="92"/>
      <c r="J105" s="92"/>
      <c r="K105" s="92"/>
      <c r="L105" s="92"/>
      <c r="M105" s="1"/>
      <c r="N105" s="1"/>
    </row>
    <row r="106" spans="1:14"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>
      <c r="E108" s="1"/>
      <c r="F108" s="1"/>
      <c r="G108" s="1"/>
      <c r="H108" s="1"/>
      <c r="I108" s="1"/>
      <c r="J108" s="1"/>
      <c r="K108" s="1"/>
      <c r="L108" s="1"/>
      <c r="M108" s="1"/>
      <c r="N108" s="1"/>
    </row>
  </sheetData>
  <sheetProtection password="F1C7" sheet="1" objects="1" scenarios="1" selectLockedCells="1"/>
  <mergeCells count="4">
    <mergeCell ref="E6:J6"/>
    <mergeCell ref="F8:I8"/>
    <mergeCell ref="D16:E16"/>
    <mergeCell ref="E45:K45"/>
  </mergeCells>
  <dataValidations count="1">
    <dataValidation type="list" allowBlank="1" showInputMessage="1" showErrorMessage="1" sqref="K32">
      <formula1>"Select Frequency,Daily,Weekly,Bi-Weekly,Monthly"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"/>
  <sheetViews>
    <sheetView showGridLines="0" showRowColHeaders="0" workbookViewId="0"/>
  </sheetViews>
  <sheetFormatPr defaultRowHeight="15"/>
  <cols>
    <col min="1" max="1" width="2.5703125" customWidth="1"/>
    <col min="2" max="2" width="10.42578125" customWidth="1"/>
    <col min="3" max="3" width="7.42578125" customWidth="1"/>
    <col min="4" max="4" width="5" customWidth="1"/>
    <col min="5" max="5" width="62.85546875" customWidth="1"/>
    <col min="6" max="6" width="12" customWidth="1"/>
    <col min="7" max="7" width="2.140625" customWidth="1"/>
    <col min="8" max="8" width="10.140625" bestFit="1" customWidth="1"/>
    <col min="10" max="10" width="17.140625" customWidth="1"/>
    <col min="11" max="11" width="13.28515625" customWidth="1"/>
    <col min="12" max="12" width="10" bestFit="1" customWidth="1"/>
  </cols>
  <sheetData>
    <row r="1" spans="1:1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 ht="30" customHeight="1">
      <c r="A5" s="23"/>
      <c r="B5" s="23"/>
      <c r="C5" s="94" t="s">
        <v>355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ht="27" customHeight="1">
      <c r="A6" s="23"/>
      <c r="B6" s="23"/>
      <c r="C6" s="24"/>
      <c r="D6" s="23"/>
      <c r="E6" s="427" t="s">
        <v>117</v>
      </c>
      <c r="F6" s="427"/>
      <c r="G6" s="427"/>
      <c r="H6" s="427"/>
      <c r="I6" s="427"/>
      <c r="J6" s="23"/>
      <c r="K6" s="23"/>
      <c r="L6" s="23"/>
      <c r="M6" s="23"/>
      <c r="N6" s="23"/>
      <c r="O6" s="23"/>
    </row>
    <row r="7" spans="1:15">
      <c r="A7" s="23"/>
      <c r="B7" s="23"/>
      <c r="C7" s="24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5" ht="17.25" customHeight="1">
      <c r="A8" s="23"/>
      <c r="B8" s="23"/>
      <c r="C8" s="25" t="s">
        <v>209</v>
      </c>
      <c r="D8" s="23"/>
      <c r="E8" s="23"/>
      <c r="F8" s="428" t="s">
        <v>0</v>
      </c>
      <c r="G8" s="428"/>
      <c r="H8" s="428"/>
      <c r="I8" s="23"/>
      <c r="J8" s="26" t="s">
        <v>46</v>
      </c>
      <c r="K8" s="23"/>
      <c r="L8" s="23"/>
      <c r="M8" s="23"/>
      <c r="N8" s="23"/>
      <c r="O8" s="23"/>
    </row>
    <row r="9" spans="1:15" ht="13.5" customHeight="1">
      <c r="A9" s="23"/>
      <c r="B9" s="23"/>
      <c r="C9" s="24"/>
      <c r="D9" s="23"/>
      <c r="E9" s="23"/>
      <c r="F9" s="393" t="s">
        <v>1</v>
      </c>
      <c r="G9" s="393"/>
      <c r="H9" s="393" t="s">
        <v>2</v>
      </c>
      <c r="I9" s="23"/>
      <c r="J9" s="26" t="s">
        <v>3</v>
      </c>
      <c r="K9" s="23"/>
      <c r="L9" s="23"/>
      <c r="M9" s="23"/>
      <c r="N9" s="23"/>
      <c r="O9" s="23"/>
    </row>
    <row r="10" spans="1:15" ht="18.75" customHeight="1" thickBot="1">
      <c r="A10" s="23"/>
      <c r="B10" s="23"/>
      <c r="C10" s="36" t="s">
        <v>68</v>
      </c>
      <c r="D10" s="23"/>
      <c r="E10" s="37"/>
      <c r="F10" s="23"/>
      <c r="G10" s="23"/>
      <c r="H10" s="23"/>
      <c r="I10" s="23"/>
      <c r="J10" s="29" t="s">
        <v>45</v>
      </c>
      <c r="K10" s="23"/>
      <c r="L10" s="23"/>
      <c r="M10" s="23"/>
      <c r="N10" s="23"/>
      <c r="O10" s="23"/>
    </row>
    <row r="11" spans="1:15" ht="18.75" customHeight="1" thickTop="1" thickBot="1">
      <c r="A11" s="23"/>
      <c r="B11" s="23"/>
      <c r="C11" s="24"/>
      <c r="D11" s="438" t="s">
        <v>110</v>
      </c>
      <c r="E11" s="438"/>
      <c r="F11" s="33">
        <v>5</v>
      </c>
      <c r="G11" s="33"/>
      <c r="H11" s="81">
        <v>25</v>
      </c>
      <c r="I11" s="34" t="s">
        <v>5</v>
      </c>
      <c r="J11" s="402">
        <v>10</v>
      </c>
      <c r="K11" s="23"/>
      <c r="L11" s="23"/>
      <c r="M11" s="23"/>
      <c r="N11" s="23"/>
      <c r="O11" s="23"/>
    </row>
    <row r="12" spans="1:15" ht="18.75" customHeight="1" thickTop="1" thickBot="1">
      <c r="A12" s="23"/>
      <c r="B12" s="23"/>
      <c r="C12" s="24"/>
      <c r="D12" s="438" t="s">
        <v>115</v>
      </c>
      <c r="E12" s="438"/>
      <c r="F12" s="33">
        <v>10</v>
      </c>
      <c r="G12" s="33"/>
      <c r="H12" s="81">
        <v>25</v>
      </c>
      <c r="I12" s="34" t="s">
        <v>5</v>
      </c>
      <c r="J12" s="404">
        <v>10</v>
      </c>
      <c r="K12" s="23"/>
      <c r="L12" s="23"/>
      <c r="M12" s="23"/>
      <c r="N12" s="23"/>
      <c r="O12" s="23"/>
    </row>
    <row r="13" spans="1:15" ht="18.75" customHeight="1" thickTop="1" thickBot="1">
      <c r="A13" s="23"/>
      <c r="B13" s="23"/>
      <c r="C13" s="24"/>
      <c r="D13" s="438" t="s">
        <v>182</v>
      </c>
      <c r="E13" s="438"/>
      <c r="F13" s="33">
        <v>10</v>
      </c>
      <c r="G13" s="33"/>
      <c r="H13" s="81">
        <v>25</v>
      </c>
      <c r="I13" s="34" t="s">
        <v>5</v>
      </c>
      <c r="J13" s="404"/>
      <c r="K13" s="23"/>
      <c r="L13" s="23"/>
      <c r="M13" s="23"/>
      <c r="N13" s="23"/>
      <c r="O13" s="23"/>
    </row>
    <row r="14" spans="1:15" ht="18.75" customHeight="1" thickTop="1" thickBot="1">
      <c r="A14" s="23"/>
      <c r="B14" s="23"/>
      <c r="C14" s="24"/>
      <c r="D14" s="438" t="s">
        <v>31</v>
      </c>
      <c r="E14" s="438"/>
      <c r="F14" s="81" t="s">
        <v>32</v>
      </c>
      <c r="G14" s="55"/>
      <c r="H14" s="81" t="s">
        <v>32</v>
      </c>
      <c r="I14" s="34" t="s">
        <v>5</v>
      </c>
      <c r="J14" s="404"/>
      <c r="K14" s="23"/>
      <c r="L14" s="23"/>
      <c r="M14" s="23"/>
      <c r="N14" s="23"/>
      <c r="O14" s="23"/>
    </row>
    <row r="15" spans="1:15" ht="18.75" customHeight="1" thickTop="1" thickBot="1">
      <c r="A15" s="23"/>
      <c r="B15" s="23"/>
      <c r="C15" s="24"/>
      <c r="D15" s="438" t="s">
        <v>31</v>
      </c>
      <c r="E15" s="438"/>
      <c r="F15" s="81" t="s">
        <v>32</v>
      </c>
      <c r="G15" s="55"/>
      <c r="H15" s="81" t="s">
        <v>32</v>
      </c>
      <c r="I15" s="34" t="s">
        <v>5</v>
      </c>
      <c r="J15" s="404"/>
      <c r="K15" s="23"/>
      <c r="L15" s="23"/>
      <c r="M15" s="23"/>
      <c r="N15" s="23"/>
      <c r="O15" s="23"/>
    </row>
    <row r="16" spans="1:15" ht="18.75" customHeight="1" thickTop="1" thickBot="1">
      <c r="A16" s="23"/>
      <c r="B16" s="23"/>
      <c r="C16" s="24"/>
      <c r="D16" s="439" t="s">
        <v>73</v>
      </c>
      <c r="E16" s="440"/>
      <c r="F16" s="84">
        <f>SUM(F11:F15)</f>
        <v>25</v>
      </c>
      <c r="G16" s="85"/>
      <c r="H16" s="84">
        <f>SUM(H11:H15)</f>
        <v>75</v>
      </c>
      <c r="I16" s="393" t="s">
        <v>5</v>
      </c>
      <c r="J16" s="128">
        <f>SUM(J11:J15)</f>
        <v>20</v>
      </c>
      <c r="K16" s="23"/>
      <c r="L16" s="23"/>
      <c r="M16" s="23"/>
      <c r="N16" s="23"/>
      <c r="O16" s="23"/>
    </row>
    <row r="17" spans="1:15" ht="13.5" customHeight="1" thickTop="1">
      <c r="A17" s="23"/>
      <c r="B17" s="23"/>
      <c r="C17" s="24"/>
      <c r="D17" s="23"/>
      <c r="E17" s="82"/>
      <c r="F17" s="59"/>
      <c r="G17" s="59"/>
      <c r="H17" s="59"/>
      <c r="I17" s="395"/>
      <c r="J17" s="91"/>
      <c r="K17" s="23"/>
      <c r="L17" s="23"/>
      <c r="M17" s="23"/>
      <c r="N17" s="23"/>
      <c r="O17" s="23"/>
    </row>
    <row r="18" spans="1:15" ht="3" customHeight="1">
      <c r="A18" s="23"/>
      <c r="B18" s="23"/>
      <c r="C18" s="117"/>
      <c r="D18" s="124"/>
      <c r="E18" s="129"/>
      <c r="F18" s="130"/>
      <c r="G18" s="130"/>
      <c r="H18" s="130"/>
      <c r="I18" s="131"/>
      <c r="J18" s="136"/>
      <c r="K18" s="23"/>
      <c r="L18" s="23"/>
      <c r="M18" s="23"/>
      <c r="N18" s="23"/>
      <c r="O18" s="23"/>
    </row>
    <row r="19" spans="1:15" ht="15.75" customHeight="1">
      <c r="A19" s="23"/>
      <c r="B19" s="23"/>
      <c r="C19" s="24"/>
      <c r="D19" s="24"/>
      <c r="E19" s="30"/>
      <c r="F19" s="59"/>
      <c r="G19" s="59"/>
      <c r="H19" s="59"/>
      <c r="I19" s="396"/>
      <c r="J19" s="91"/>
      <c r="K19" s="23"/>
      <c r="L19" s="23"/>
      <c r="M19" s="23"/>
      <c r="N19" s="23"/>
      <c r="O19" s="23"/>
    </row>
    <row r="20" spans="1:15" ht="14.25" customHeight="1" thickBot="1">
      <c r="A20" s="23"/>
      <c r="B20" s="23"/>
      <c r="C20" s="140" t="s">
        <v>262</v>
      </c>
      <c r="D20" s="92"/>
      <c r="E20" s="40"/>
      <c r="F20" s="59"/>
      <c r="G20" s="59"/>
      <c r="H20" s="59"/>
      <c r="I20" s="395"/>
      <c r="J20" s="91"/>
      <c r="K20" s="23"/>
      <c r="L20" s="23"/>
      <c r="M20" s="23"/>
      <c r="N20" s="23"/>
      <c r="O20" s="23"/>
    </row>
    <row r="21" spans="1:15" ht="18.95" customHeight="1" thickTop="1" thickBot="1">
      <c r="A21" s="23"/>
      <c r="B21" s="23"/>
      <c r="C21" s="36"/>
      <c r="D21" s="364" t="s">
        <v>334</v>
      </c>
      <c r="E21" s="397"/>
      <c r="F21" s="81" t="s">
        <v>32</v>
      </c>
      <c r="G21" s="55"/>
      <c r="H21" s="81" t="s">
        <v>32</v>
      </c>
      <c r="I21" s="253" t="s">
        <v>5</v>
      </c>
      <c r="J21" s="415">
        <v>97</v>
      </c>
      <c r="K21" s="263" t="s">
        <v>371</v>
      </c>
      <c r="L21" s="23"/>
      <c r="M21" s="23"/>
      <c r="N21" s="23"/>
      <c r="O21" s="23"/>
    </row>
    <row r="22" spans="1:15" ht="18.95" customHeight="1" thickTop="1" thickBot="1">
      <c r="A22" s="23"/>
      <c r="B22" s="23"/>
      <c r="C22" s="36"/>
      <c r="D22" s="364" t="s">
        <v>340</v>
      </c>
      <c r="E22" s="397"/>
      <c r="F22" s="258">
        <v>1.4999999999999999E-2</v>
      </c>
      <c r="G22" s="33"/>
      <c r="H22" s="254">
        <v>0.1</v>
      </c>
      <c r="I22" s="252"/>
      <c r="J22" s="416">
        <v>1.4999999999999999E-2</v>
      </c>
      <c r="K22" s="263" t="s">
        <v>372</v>
      </c>
      <c r="L22" s="23"/>
      <c r="M22" s="23"/>
      <c r="N22" s="23"/>
      <c r="O22" s="23"/>
    </row>
    <row r="23" spans="1:15" ht="18.95" customHeight="1" thickTop="1" thickBot="1">
      <c r="A23" s="23"/>
      <c r="B23" s="23"/>
      <c r="C23" s="36"/>
      <c r="D23" s="449" t="s">
        <v>335</v>
      </c>
      <c r="E23" s="449"/>
      <c r="F23" s="81" t="s">
        <v>32</v>
      </c>
      <c r="G23" s="55"/>
      <c r="H23" s="81" t="s">
        <v>32</v>
      </c>
      <c r="I23" s="373" t="s">
        <v>5</v>
      </c>
      <c r="J23" s="268">
        <f>(J21*J22)</f>
        <v>1.4549999999999998</v>
      </c>
      <c r="K23" s="24"/>
      <c r="L23" s="23"/>
      <c r="M23" s="23"/>
      <c r="N23" s="23"/>
      <c r="O23" s="23"/>
    </row>
    <row r="24" spans="1:15" ht="33" customHeight="1" thickTop="1" thickBot="1">
      <c r="A24" s="23"/>
      <c r="B24" s="23"/>
      <c r="C24" s="363" t="s">
        <v>336</v>
      </c>
      <c r="D24" s="362"/>
      <c r="E24" s="362"/>
      <c r="F24" s="206"/>
      <c r="G24" s="89"/>
      <c r="H24" s="206"/>
      <c r="I24" s="45"/>
      <c r="J24" s="347"/>
      <c r="K24" s="24"/>
      <c r="L24" s="23"/>
      <c r="M24" s="23"/>
      <c r="N24" s="23"/>
      <c r="O24" s="23"/>
    </row>
    <row r="25" spans="1:15" ht="18.95" customHeight="1" thickTop="1" thickBot="1">
      <c r="A25" s="23"/>
      <c r="B25" s="23"/>
      <c r="C25" s="36"/>
      <c r="D25" s="445" t="s">
        <v>327</v>
      </c>
      <c r="E25" s="445"/>
      <c r="F25" s="258">
        <v>1E-3</v>
      </c>
      <c r="G25" s="33"/>
      <c r="H25" s="360">
        <v>5.0000000000000001E-3</v>
      </c>
      <c r="I25" s="45"/>
      <c r="J25" s="417"/>
      <c r="K25" s="24"/>
      <c r="L25" s="23"/>
      <c r="M25" s="23"/>
      <c r="N25" s="23"/>
      <c r="O25" s="23"/>
    </row>
    <row r="26" spans="1:15" ht="18.95" customHeight="1" thickTop="1" thickBot="1">
      <c r="A26" s="23"/>
      <c r="B26" s="23"/>
      <c r="C26" s="36"/>
      <c r="D26" s="445" t="s">
        <v>333</v>
      </c>
      <c r="E26" s="445"/>
      <c r="F26" s="81" t="s">
        <v>32</v>
      </c>
      <c r="G26" s="55"/>
      <c r="H26" s="81" t="s">
        <v>32</v>
      </c>
      <c r="I26" s="104" t="s">
        <v>5</v>
      </c>
      <c r="J26" s="268">
        <f>J21*J25</f>
        <v>0</v>
      </c>
      <c r="K26" s="24"/>
      <c r="L26" s="23"/>
      <c r="M26" s="23"/>
      <c r="N26" s="23"/>
      <c r="O26" s="23"/>
    </row>
    <row r="27" spans="1:15" ht="18.95" customHeight="1" thickTop="1" thickBot="1">
      <c r="A27" s="23"/>
      <c r="B27" s="23"/>
      <c r="C27" s="36"/>
      <c r="D27" s="445" t="s">
        <v>331</v>
      </c>
      <c r="E27" s="445"/>
      <c r="F27" s="33">
        <v>0.1</v>
      </c>
      <c r="G27" s="33"/>
      <c r="H27" s="33">
        <v>0.3</v>
      </c>
      <c r="I27" s="143" t="s">
        <v>5</v>
      </c>
      <c r="J27" s="402"/>
      <c r="K27" s="24"/>
      <c r="L27" s="23"/>
      <c r="M27" s="23"/>
      <c r="N27" s="23"/>
      <c r="O27" s="23"/>
    </row>
    <row r="28" spans="1:15" ht="18.95" customHeight="1" thickTop="1" thickBot="1">
      <c r="A28" s="23"/>
      <c r="B28" s="23"/>
      <c r="C28" s="36"/>
      <c r="D28" s="446" t="s">
        <v>332</v>
      </c>
      <c r="E28" s="446"/>
      <c r="F28" s="81" t="s">
        <v>32</v>
      </c>
      <c r="G28" s="55"/>
      <c r="H28" s="81" t="s">
        <v>32</v>
      </c>
      <c r="I28" s="104" t="s">
        <v>5</v>
      </c>
      <c r="J28" s="365">
        <f>SUM(J26+J27)</f>
        <v>0</v>
      </c>
      <c r="K28" s="24"/>
      <c r="L28" s="23"/>
      <c r="M28" s="23"/>
      <c r="N28" s="23"/>
      <c r="O28" s="23"/>
    </row>
    <row r="29" spans="1:15" ht="24.75" customHeight="1" thickTop="1" thickBot="1">
      <c r="A29" s="23"/>
      <c r="B29" s="23"/>
      <c r="C29" s="36" t="s">
        <v>337</v>
      </c>
      <c r="D29" s="394"/>
      <c r="E29" s="398"/>
      <c r="F29" s="206"/>
      <c r="G29" s="89"/>
      <c r="H29" s="206"/>
      <c r="I29" s="45"/>
      <c r="J29" s="86"/>
      <c r="K29" s="24"/>
      <c r="L29" s="23"/>
      <c r="M29" s="23"/>
      <c r="N29" s="23"/>
      <c r="O29" s="23"/>
    </row>
    <row r="30" spans="1:15" ht="18.95" customHeight="1" thickTop="1" thickBot="1">
      <c r="A30" s="23"/>
      <c r="B30" s="23"/>
      <c r="C30" s="36"/>
      <c r="D30" s="441" t="s">
        <v>111</v>
      </c>
      <c r="E30" s="441"/>
      <c r="F30" s="142">
        <v>0.05</v>
      </c>
      <c r="G30" s="142"/>
      <c r="H30" s="142">
        <v>0.3</v>
      </c>
      <c r="I30" s="143" t="s">
        <v>5</v>
      </c>
      <c r="J30" s="402">
        <v>0.1</v>
      </c>
      <c r="K30" s="24"/>
      <c r="L30" s="23"/>
      <c r="M30" s="23"/>
      <c r="N30" s="23"/>
      <c r="O30" s="23"/>
    </row>
    <row r="31" spans="1:15" s="1" customFormat="1" ht="18.95" customHeight="1" thickTop="1" thickBot="1">
      <c r="A31" s="92"/>
      <c r="B31" s="92"/>
      <c r="C31" s="140"/>
      <c r="D31" s="441" t="s">
        <v>241</v>
      </c>
      <c r="E31" s="441"/>
      <c r="F31" s="142">
        <v>0.01</v>
      </c>
      <c r="G31" s="142"/>
      <c r="H31" s="142">
        <v>0.1</v>
      </c>
      <c r="I31" s="143" t="s">
        <v>5</v>
      </c>
      <c r="J31" s="402">
        <v>0.01</v>
      </c>
      <c r="K31" s="24"/>
      <c r="L31" s="92"/>
      <c r="M31" s="92"/>
      <c r="N31" s="92"/>
      <c r="O31" s="92"/>
    </row>
    <row r="32" spans="1:15" s="1" customFormat="1" ht="18.95" customHeight="1" thickTop="1" thickBot="1">
      <c r="A32" s="92"/>
      <c r="B32" s="92"/>
      <c r="C32" s="140"/>
      <c r="D32" s="441" t="s">
        <v>242</v>
      </c>
      <c r="E32" s="441"/>
      <c r="F32" s="142">
        <v>0.01</v>
      </c>
      <c r="G32" s="142"/>
      <c r="H32" s="142">
        <v>0.1</v>
      </c>
      <c r="I32" s="143" t="s">
        <v>5</v>
      </c>
      <c r="J32" s="402">
        <v>0.01</v>
      </c>
      <c r="K32" s="24"/>
      <c r="L32" s="92"/>
      <c r="M32" s="92"/>
      <c r="N32" s="92"/>
      <c r="O32" s="92"/>
    </row>
    <row r="33" spans="1:15" s="1" customFormat="1" ht="18.95" customHeight="1" thickTop="1" thickBot="1">
      <c r="A33" s="92"/>
      <c r="B33" s="92"/>
      <c r="C33" s="140"/>
      <c r="D33" s="441" t="s">
        <v>112</v>
      </c>
      <c r="E33" s="441"/>
      <c r="F33" s="142">
        <v>0.05</v>
      </c>
      <c r="G33" s="142"/>
      <c r="H33" s="142">
        <v>0.3</v>
      </c>
      <c r="I33" s="143" t="s">
        <v>5</v>
      </c>
      <c r="J33" s="402">
        <v>0.05</v>
      </c>
      <c r="K33" s="24"/>
      <c r="L33" s="92"/>
      <c r="M33" s="92"/>
      <c r="N33" s="92"/>
      <c r="O33" s="92"/>
    </row>
    <row r="34" spans="1:15" s="1" customFormat="1" ht="18.95" customHeight="1" thickTop="1" thickBot="1">
      <c r="A34" s="92"/>
      <c r="B34" s="92"/>
      <c r="C34" s="140"/>
      <c r="D34" s="441" t="s">
        <v>113</v>
      </c>
      <c r="E34" s="441"/>
      <c r="F34" s="142">
        <v>0.05</v>
      </c>
      <c r="G34" s="142"/>
      <c r="H34" s="142">
        <v>0.3</v>
      </c>
      <c r="I34" s="143" t="s">
        <v>5</v>
      </c>
      <c r="J34" s="402"/>
      <c r="K34" s="24"/>
      <c r="L34" s="92"/>
      <c r="M34" s="92"/>
      <c r="N34" s="92"/>
      <c r="O34" s="92"/>
    </row>
    <row r="35" spans="1:15" s="1" customFormat="1" ht="18.95" customHeight="1" thickTop="1" thickBot="1">
      <c r="A35" s="92"/>
      <c r="B35" s="92"/>
      <c r="C35" s="140"/>
      <c r="D35" s="441" t="s">
        <v>114</v>
      </c>
      <c r="E35" s="441"/>
      <c r="F35" s="142">
        <v>0.05</v>
      </c>
      <c r="G35" s="142"/>
      <c r="H35" s="142">
        <v>0.3</v>
      </c>
      <c r="I35" s="143" t="s">
        <v>5</v>
      </c>
      <c r="J35" s="402"/>
      <c r="K35" s="24"/>
      <c r="L35" s="92"/>
      <c r="M35" s="92"/>
      <c r="N35" s="92"/>
      <c r="O35" s="92"/>
    </row>
    <row r="36" spans="1:15" s="1" customFormat="1" ht="18.95" customHeight="1" thickTop="1" thickBot="1">
      <c r="A36" s="92"/>
      <c r="B36" s="92"/>
      <c r="C36" s="140"/>
      <c r="D36" s="441" t="s">
        <v>341</v>
      </c>
      <c r="E36" s="441"/>
      <c r="F36" s="142">
        <v>0.05</v>
      </c>
      <c r="G36" s="142"/>
      <c r="H36" s="142">
        <v>0.3</v>
      </c>
      <c r="I36" s="143" t="s">
        <v>5</v>
      </c>
      <c r="J36" s="402">
        <v>0.05</v>
      </c>
      <c r="K36" s="24"/>
      <c r="L36" s="92"/>
      <c r="M36" s="92"/>
      <c r="N36" s="92"/>
      <c r="O36" s="92"/>
    </row>
    <row r="37" spans="1:15" s="1" customFormat="1" ht="18.95" customHeight="1" thickTop="1" thickBot="1">
      <c r="A37" s="92"/>
      <c r="B37" s="92"/>
      <c r="C37" s="140"/>
      <c r="D37" s="438" t="s">
        <v>253</v>
      </c>
      <c r="E37" s="438"/>
      <c r="F37" s="33">
        <v>0.1</v>
      </c>
      <c r="G37" s="33"/>
      <c r="H37" s="33">
        <v>0.3</v>
      </c>
      <c r="I37" s="34" t="s">
        <v>5</v>
      </c>
      <c r="J37" s="404"/>
      <c r="K37" s="24"/>
      <c r="L37" s="92"/>
      <c r="M37" s="92"/>
      <c r="N37" s="92"/>
      <c r="O37" s="92"/>
    </row>
    <row r="38" spans="1:15" s="1" customFormat="1" ht="18.95" customHeight="1" thickTop="1" thickBot="1">
      <c r="A38" s="92"/>
      <c r="B38" s="92"/>
      <c r="C38" s="140"/>
      <c r="D38" s="441" t="s">
        <v>31</v>
      </c>
      <c r="E38" s="441"/>
      <c r="F38" s="206" t="s">
        <v>32</v>
      </c>
      <c r="G38" s="89"/>
      <c r="H38" s="206" t="s">
        <v>32</v>
      </c>
      <c r="I38" s="143" t="s">
        <v>5</v>
      </c>
      <c r="J38" s="402"/>
      <c r="K38" s="24"/>
      <c r="L38" s="92"/>
      <c r="M38" s="92"/>
      <c r="N38" s="92"/>
      <c r="O38" s="92"/>
    </row>
    <row r="39" spans="1:15" s="1" customFormat="1" ht="18.95" customHeight="1" thickTop="1" thickBot="1">
      <c r="A39" s="92"/>
      <c r="B39" s="92"/>
      <c r="C39" s="140"/>
      <c r="D39" s="441" t="s">
        <v>31</v>
      </c>
      <c r="E39" s="441"/>
      <c r="F39" s="206" t="s">
        <v>32</v>
      </c>
      <c r="G39" s="89"/>
      <c r="H39" s="206" t="s">
        <v>32</v>
      </c>
      <c r="I39" s="143" t="s">
        <v>5</v>
      </c>
      <c r="J39" s="402"/>
      <c r="K39" s="24"/>
      <c r="L39" s="92"/>
      <c r="M39" s="92"/>
      <c r="N39" s="92"/>
      <c r="O39" s="92"/>
    </row>
    <row r="40" spans="1:15" s="1" customFormat="1" ht="18.75" customHeight="1" thickTop="1" thickBot="1">
      <c r="A40" s="92"/>
      <c r="B40" s="92"/>
      <c r="C40" s="435" t="s">
        <v>339</v>
      </c>
      <c r="D40" s="435"/>
      <c r="E40" s="442"/>
      <c r="F40" s="84">
        <f>SUM(F27:F39)</f>
        <v>0.47</v>
      </c>
      <c r="G40" s="85"/>
      <c r="H40" s="84">
        <f>SUM(H27:H39)</f>
        <v>2.2999999999999998</v>
      </c>
      <c r="I40" s="103" t="s">
        <v>5</v>
      </c>
      <c r="J40" s="259">
        <f>SUM(J30:J39)+J23+J28</f>
        <v>1.6749999999999998</v>
      </c>
      <c r="K40" s="209" t="s">
        <v>265</v>
      </c>
      <c r="L40" s="92"/>
      <c r="M40" s="92"/>
      <c r="N40" s="92"/>
      <c r="O40" s="92"/>
    </row>
    <row r="41" spans="1:15" ht="6.75" customHeight="1" thickTop="1">
      <c r="A41" s="23"/>
      <c r="B41" s="23"/>
      <c r="C41" s="36"/>
      <c r="D41" s="41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</row>
    <row r="42" spans="1:15" ht="10.5" customHeight="1">
      <c r="A42" s="23"/>
      <c r="B42" s="23"/>
      <c r="C42" s="36"/>
      <c r="D42" s="41"/>
      <c r="E42" s="137"/>
      <c r="F42" s="59"/>
      <c r="G42" s="59"/>
      <c r="H42" s="59"/>
      <c r="I42" s="104"/>
      <c r="J42" s="52"/>
      <c r="K42" s="24"/>
      <c r="L42" s="23"/>
      <c r="M42" s="23"/>
      <c r="N42" s="23"/>
      <c r="O42" s="23"/>
    </row>
    <row r="43" spans="1:15" ht="3" customHeight="1">
      <c r="A43" s="23"/>
      <c r="B43" s="23"/>
      <c r="C43" s="117"/>
      <c r="D43" s="124"/>
      <c r="E43" s="129"/>
      <c r="F43" s="130"/>
      <c r="G43" s="130"/>
      <c r="H43" s="130"/>
      <c r="I43" s="131"/>
      <c r="J43" s="136"/>
      <c r="K43" s="24"/>
      <c r="L43" s="23"/>
      <c r="M43" s="23"/>
      <c r="N43" s="23"/>
      <c r="O43" s="23"/>
    </row>
    <row r="44" spans="1:15" ht="29.25" customHeight="1" thickBot="1">
      <c r="A44" s="23"/>
      <c r="B44" s="23"/>
      <c r="C44" s="36" t="s">
        <v>263</v>
      </c>
      <c r="D44" s="36"/>
      <c r="E44" s="364"/>
      <c r="F44" s="55"/>
      <c r="G44" s="33"/>
      <c r="H44" s="55"/>
      <c r="I44" s="45"/>
      <c r="J44" s="86"/>
      <c r="K44" s="24"/>
      <c r="L44" s="23"/>
      <c r="M44" s="23"/>
      <c r="N44" s="23"/>
      <c r="O44" s="23"/>
    </row>
    <row r="45" spans="1:15" ht="18.75" customHeight="1" thickTop="1" thickBot="1">
      <c r="A45" s="23"/>
      <c r="B45" s="23"/>
      <c r="C45" s="36"/>
      <c r="D45" s="443" t="s">
        <v>342</v>
      </c>
      <c r="E45" s="443"/>
      <c r="F45" s="81" t="s">
        <v>32</v>
      </c>
      <c r="G45" s="55"/>
      <c r="H45" s="81" t="s">
        <v>32</v>
      </c>
      <c r="I45" s="253" t="s">
        <v>5</v>
      </c>
      <c r="J45" s="415">
        <v>97</v>
      </c>
      <c r="K45" s="24"/>
      <c r="L45" s="23"/>
      <c r="M45" s="23"/>
      <c r="N45" s="23"/>
      <c r="O45" s="23"/>
    </row>
    <row r="46" spans="1:15" ht="18.95" customHeight="1" thickTop="1" thickBot="1">
      <c r="A46" s="23"/>
      <c r="B46" s="23"/>
      <c r="C46" s="36"/>
      <c r="D46" s="443" t="s">
        <v>343</v>
      </c>
      <c r="E46" s="443"/>
      <c r="F46" s="293">
        <v>0.02</v>
      </c>
      <c r="G46" s="33"/>
      <c r="H46" s="254">
        <v>0.05</v>
      </c>
      <c r="I46" s="252"/>
      <c r="J46" s="416">
        <v>0.02</v>
      </c>
      <c r="K46" s="24"/>
      <c r="L46" s="23"/>
      <c r="M46" s="23"/>
      <c r="N46" s="23"/>
      <c r="O46" s="23"/>
    </row>
    <row r="47" spans="1:15" ht="18.95" customHeight="1" thickTop="1" thickBot="1">
      <c r="A47" s="23"/>
      <c r="B47" s="23"/>
      <c r="C47" s="36"/>
      <c r="D47" s="443" t="s">
        <v>344</v>
      </c>
      <c r="E47" s="443"/>
      <c r="F47" s="81" t="s">
        <v>32</v>
      </c>
      <c r="G47" s="55"/>
      <c r="H47" s="81" t="s">
        <v>32</v>
      </c>
      <c r="I47" s="253" t="s">
        <v>5</v>
      </c>
      <c r="J47" s="264">
        <f>(J45*J46)</f>
        <v>1.94</v>
      </c>
      <c r="K47" s="24"/>
      <c r="L47" s="23"/>
      <c r="M47" s="23"/>
      <c r="N47" s="23"/>
      <c r="O47" s="23"/>
    </row>
    <row r="48" spans="1:15" ht="8.25" customHeight="1" thickTop="1" thickBot="1">
      <c r="A48" s="23"/>
      <c r="B48" s="23"/>
      <c r="C48" s="36"/>
      <c r="D48" s="394"/>
      <c r="E48" s="394"/>
      <c r="F48" s="81"/>
      <c r="G48" s="55"/>
      <c r="H48" s="81"/>
      <c r="I48" s="45"/>
      <c r="J48" s="264"/>
      <c r="K48" s="24"/>
      <c r="L48" s="23"/>
      <c r="M48" s="23"/>
      <c r="N48" s="23"/>
      <c r="O48" s="23"/>
    </row>
    <row r="49" spans="1:15" ht="18.95" customHeight="1" thickTop="1" thickBot="1">
      <c r="A49" s="23"/>
      <c r="B49" s="23"/>
      <c r="C49" s="36"/>
      <c r="D49" s="438" t="s">
        <v>111</v>
      </c>
      <c r="E49" s="438"/>
      <c r="F49" s="142">
        <v>0.05</v>
      </c>
      <c r="G49" s="142"/>
      <c r="H49" s="142">
        <v>0.3</v>
      </c>
      <c r="I49" s="34" t="s">
        <v>5</v>
      </c>
      <c r="J49" s="402"/>
      <c r="K49" s="24"/>
      <c r="L49" s="23"/>
      <c r="M49" s="23"/>
      <c r="N49" s="23"/>
      <c r="O49" s="23"/>
    </row>
    <row r="50" spans="1:15" ht="18.95" customHeight="1" thickTop="1" thickBot="1">
      <c r="A50" s="23"/>
      <c r="B50" s="23"/>
      <c r="C50" s="36"/>
      <c r="D50" s="438" t="s">
        <v>253</v>
      </c>
      <c r="E50" s="438"/>
      <c r="F50" s="33">
        <v>0.1</v>
      </c>
      <c r="G50" s="33"/>
      <c r="H50" s="33">
        <v>0.3</v>
      </c>
      <c r="I50" s="34" t="s">
        <v>5</v>
      </c>
      <c r="J50" s="404"/>
      <c r="K50" s="24"/>
      <c r="L50" s="23"/>
      <c r="M50" s="23"/>
      <c r="N50" s="23"/>
      <c r="O50" s="23"/>
    </row>
    <row r="51" spans="1:15" ht="18.95" customHeight="1" thickTop="1" thickBot="1">
      <c r="A51" s="23"/>
      <c r="B51" s="23"/>
      <c r="C51" s="36"/>
      <c r="D51" s="438" t="s">
        <v>31</v>
      </c>
      <c r="E51" s="438"/>
      <c r="F51" s="81" t="s">
        <v>32</v>
      </c>
      <c r="G51" s="55"/>
      <c r="H51" s="81" t="s">
        <v>32</v>
      </c>
      <c r="I51" s="34" t="s">
        <v>5</v>
      </c>
      <c r="J51" s="402"/>
      <c r="K51" s="24"/>
      <c r="L51" s="23"/>
      <c r="M51" s="23"/>
      <c r="N51" s="23"/>
      <c r="O51" s="23"/>
    </row>
    <row r="52" spans="1:15" ht="18.95" customHeight="1" thickTop="1" thickBot="1">
      <c r="A52" s="23"/>
      <c r="B52" s="23"/>
      <c r="C52" s="36"/>
      <c r="D52" s="438" t="s">
        <v>31</v>
      </c>
      <c r="E52" s="438"/>
      <c r="F52" s="81" t="s">
        <v>32</v>
      </c>
      <c r="G52" s="55"/>
      <c r="H52" s="81" t="s">
        <v>32</v>
      </c>
      <c r="I52" s="34" t="s">
        <v>5</v>
      </c>
      <c r="J52" s="402"/>
      <c r="K52" s="24"/>
      <c r="L52" s="23"/>
      <c r="M52" s="23"/>
      <c r="N52" s="23"/>
      <c r="O52" s="23"/>
    </row>
    <row r="53" spans="1:15" ht="18.95" customHeight="1" thickTop="1" thickBot="1">
      <c r="A53" s="23"/>
      <c r="B53" s="23"/>
      <c r="C53" s="36"/>
      <c r="D53" s="435" t="s">
        <v>244</v>
      </c>
      <c r="E53" s="442"/>
      <c r="F53" s="84">
        <f>SUM(F50:F52)</f>
        <v>0.1</v>
      </c>
      <c r="G53" s="85"/>
      <c r="H53" s="84">
        <f>SUM(H50:H52)</f>
        <v>0.3</v>
      </c>
      <c r="I53" s="103" t="s">
        <v>5</v>
      </c>
      <c r="J53" s="138">
        <f>SUM(J47:J52)</f>
        <v>1.94</v>
      </c>
      <c r="K53" s="209" t="s">
        <v>266</v>
      </c>
      <c r="L53" s="23"/>
      <c r="M53" s="23"/>
      <c r="N53" s="23"/>
      <c r="O53" s="23"/>
    </row>
    <row r="54" spans="1:15" ht="18.75" customHeight="1" thickTop="1">
      <c r="A54" s="23"/>
      <c r="B54" s="23"/>
      <c r="C54" s="36"/>
      <c r="D54" s="41"/>
      <c r="E54" s="139"/>
      <c r="F54" s="59"/>
      <c r="G54" s="59"/>
      <c r="H54" s="59"/>
      <c r="I54" s="98"/>
      <c r="J54" s="91"/>
      <c r="K54" s="24"/>
      <c r="L54" s="23"/>
      <c r="M54" s="23"/>
      <c r="N54" s="23"/>
      <c r="O54" s="23"/>
    </row>
    <row r="55" spans="1:15" ht="3" customHeight="1">
      <c r="A55" s="23"/>
      <c r="B55" s="23"/>
      <c r="C55" s="117"/>
      <c r="D55" s="124"/>
      <c r="E55" s="129"/>
      <c r="F55" s="130"/>
      <c r="G55" s="130"/>
      <c r="H55" s="130"/>
      <c r="I55" s="131"/>
      <c r="J55" s="136"/>
      <c r="K55" s="24"/>
      <c r="L55" s="23"/>
      <c r="M55" s="23"/>
      <c r="N55" s="23"/>
      <c r="O55" s="23"/>
    </row>
    <row r="56" spans="1:15" ht="9.75" customHeight="1">
      <c r="A56" s="23"/>
      <c r="B56" s="23"/>
      <c r="C56" s="24"/>
      <c r="D56" s="92"/>
      <c r="E56" s="40"/>
      <c r="F56" s="59"/>
      <c r="G56" s="59"/>
      <c r="H56" s="59"/>
      <c r="I56" s="395"/>
      <c r="J56" s="91"/>
      <c r="K56" s="24"/>
      <c r="L56" s="23"/>
      <c r="M56" s="23"/>
      <c r="N56" s="23"/>
      <c r="O56" s="23"/>
    </row>
    <row r="57" spans="1:15" ht="23.25" customHeight="1" thickBot="1">
      <c r="A57" s="23"/>
      <c r="B57" s="23"/>
      <c r="C57" s="374" t="s">
        <v>264</v>
      </c>
      <c r="D57" s="374"/>
      <c r="E57" s="23"/>
      <c r="F57" s="55"/>
      <c r="G57" s="33"/>
      <c r="H57" s="89"/>
      <c r="I57" s="45"/>
      <c r="J57" s="86"/>
      <c r="K57" s="24"/>
      <c r="L57" s="23"/>
      <c r="M57" s="23"/>
      <c r="N57" s="23"/>
      <c r="O57" s="23"/>
    </row>
    <row r="58" spans="1:15" ht="18.75" customHeight="1" thickTop="1" thickBot="1">
      <c r="A58" s="23"/>
      <c r="B58" s="23"/>
      <c r="C58" s="28"/>
      <c r="D58" s="438" t="s">
        <v>135</v>
      </c>
      <c r="E58" s="438"/>
      <c r="F58" s="33">
        <v>0.05</v>
      </c>
      <c r="G58" s="33"/>
      <c r="H58" s="33">
        <v>0.2</v>
      </c>
      <c r="I58" s="34" t="s">
        <v>5</v>
      </c>
      <c r="J58" s="402"/>
      <c r="K58" s="23"/>
      <c r="L58" s="23"/>
      <c r="M58" s="23"/>
      <c r="N58" s="23"/>
      <c r="O58" s="23"/>
    </row>
    <row r="59" spans="1:15" ht="18.75" customHeight="1" thickTop="1" thickBot="1">
      <c r="A59" s="23"/>
      <c r="B59" s="23"/>
      <c r="C59" s="28"/>
      <c r="D59" s="438" t="s">
        <v>57</v>
      </c>
      <c r="E59" s="438"/>
      <c r="F59" s="33">
        <v>0.05</v>
      </c>
      <c r="G59" s="33"/>
      <c r="H59" s="33">
        <v>0.35</v>
      </c>
      <c r="I59" s="34" t="s">
        <v>5</v>
      </c>
      <c r="J59" s="404"/>
      <c r="K59" s="23"/>
      <c r="L59" s="23"/>
      <c r="M59" s="23"/>
      <c r="N59" s="23"/>
      <c r="O59" s="23"/>
    </row>
    <row r="60" spans="1:15" ht="18.75" customHeight="1" thickTop="1" thickBot="1">
      <c r="A60" s="23"/>
      <c r="B60" s="23"/>
      <c r="C60" s="28"/>
      <c r="D60" s="438" t="s">
        <v>238</v>
      </c>
      <c r="E60" s="438"/>
      <c r="F60" s="33">
        <v>0.5</v>
      </c>
      <c r="G60" s="33"/>
      <c r="H60" s="33">
        <v>1.2</v>
      </c>
      <c r="I60" s="34" t="s">
        <v>5</v>
      </c>
      <c r="J60" s="404"/>
      <c r="K60" s="23"/>
      <c r="L60" s="23"/>
      <c r="M60" s="23"/>
      <c r="N60" s="23"/>
      <c r="O60" s="23"/>
    </row>
    <row r="61" spans="1:15" ht="18.75" customHeight="1" thickTop="1" thickBot="1">
      <c r="A61" s="23"/>
      <c r="B61" s="23"/>
      <c r="C61" s="28"/>
      <c r="D61" s="438" t="s">
        <v>43</v>
      </c>
      <c r="E61" s="438"/>
      <c r="F61" s="33">
        <v>0.1</v>
      </c>
      <c r="G61" s="33"/>
      <c r="H61" s="33">
        <v>0.5</v>
      </c>
      <c r="I61" s="34" t="s">
        <v>5</v>
      </c>
      <c r="J61" s="404"/>
      <c r="K61" s="23"/>
      <c r="L61" s="23"/>
      <c r="M61" s="23"/>
      <c r="N61" s="23"/>
      <c r="O61" s="23"/>
    </row>
    <row r="62" spans="1:15" ht="18.75" customHeight="1" thickTop="1" thickBot="1">
      <c r="A62" s="23"/>
      <c r="B62" s="23"/>
      <c r="C62" s="28"/>
      <c r="D62" s="438" t="s">
        <v>53</v>
      </c>
      <c r="E62" s="438"/>
      <c r="F62" s="33">
        <v>0.1</v>
      </c>
      <c r="G62" s="33"/>
      <c r="H62" s="33">
        <v>0.5</v>
      </c>
      <c r="I62" s="34" t="s">
        <v>5</v>
      </c>
      <c r="J62" s="404"/>
      <c r="K62" s="23"/>
      <c r="L62" s="23"/>
      <c r="M62" s="23"/>
      <c r="N62" s="23"/>
      <c r="O62" s="23"/>
    </row>
    <row r="63" spans="1:15" ht="18.75" customHeight="1" thickTop="1" thickBot="1">
      <c r="A63" s="23"/>
      <c r="B63" s="23"/>
      <c r="C63" s="24"/>
      <c r="D63" s="438" t="s">
        <v>31</v>
      </c>
      <c r="E63" s="438"/>
      <c r="F63" s="81" t="s">
        <v>32</v>
      </c>
      <c r="G63" s="55"/>
      <c r="H63" s="81" t="s">
        <v>32</v>
      </c>
      <c r="I63" s="34" t="s">
        <v>5</v>
      </c>
      <c r="J63" s="404"/>
      <c r="K63" s="23"/>
      <c r="L63" s="23"/>
      <c r="M63" s="23"/>
      <c r="N63" s="23"/>
      <c r="O63" s="23"/>
    </row>
    <row r="64" spans="1:15" ht="18.75" customHeight="1" thickTop="1" thickBot="1">
      <c r="A64" s="23"/>
      <c r="B64" s="41"/>
      <c r="C64" s="24"/>
      <c r="D64" s="438" t="s">
        <v>31</v>
      </c>
      <c r="E64" s="438"/>
      <c r="F64" s="81" t="s">
        <v>32</v>
      </c>
      <c r="G64" s="55"/>
      <c r="H64" s="81" t="s">
        <v>32</v>
      </c>
      <c r="I64" s="34" t="s">
        <v>5</v>
      </c>
      <c r="J64" s="404"/>
      <c r="K64" s="23"/>
      <c r="L64" s="23"/>
      <c r="M64" s="23"/>
      <c r="N64" s="23"/>
      <c r="O64" s="23"/>
    </row>
    <row r="65" spans="1:15" ht="18.75" customHeight="1" thickTop="1" thickBot="1">
      <c r="A65" s="23"/>
      <c r="B65" s="41"/>
      <c r="C65" s="24"/>
      <c r="D65" s="439" t="s">
        <v>254</v>
      </c>
      <c r="E65" s="440"/>
      <c r="F65" s="84">
        <f>SUM(F58:F62)</f>
        <v>0.79999999999999993</v>
      </c>
      <c r="G65" s="85"/>
      <c r="H65" s="84">
        <f>SUM(H82:H108)</f>
        <v>33.6</v>
      </c>
      <c r="I65" s="393" t="s">
        <v>5</v>
      </c>
      <c r="J65" s="128">
        <f>SUM(J58:J64)</f>
        <v>0</v>
      </c>
      <c r="K65" s="209" t="s">
        <v>276</v>
      </c>
      <c r="L65" s="23"/>
      <c r="M65" s="23"/>
      <c r="N65" s="23"/>
      <c r="O65" s="23"/>
    </row>
    <row r="66" spans="1:15" ht="18.75" customHeight="1" thickTop="1">
      <c r="A66" s="23"/>
      <c r="B66" s="23"/>
      <c r="C66" s="140"/>
      <c r="D66" s="140"/>
      <c r="E66" s="140"/>
      <c r="F66" s="140"/>
      <c r="G66" s="140"/>
      <c r="H66" s="140"/>
      <c r="I66" s="140"/>
      <c r="J66" s="140"/>
      <c r="K66" s="24"/>
      <c r="L66" s="23"/>
      <c r="M66" s="23"/>
      <c r="N66" s="23"/>
      <c r="O66" s="23"/>
    </row>
    <row r="67" spans="1:15" ht="3" customHeight="1">
      <c r="A67" s="23"/>
      <c r="B67" s="23"/>
      <c r="C67" s="140"/>
      <c r="D67" s="140"/>
      <c r="E67" s="140"/>
      <c r="F67" s="140"/>
      <c r="G67" s="140"/>
      <c r="H67" s="140"/>
      <c r="I67" s="140"/>
      <c r="J67" s="140"/>
      <c r="K67" s="24"/>
      <c r="L67" s="23"/>
      <c r="M67" s="23"/>
      <c r="N67" s="23"/>
      <c r="O67" s="23"/>
    </row>
    <row r="68" spans="1:15" ht="3" customHeight="1">
      <c r="A68" s="23"/>
      <c r="B68" s="23"/>
      <c r="C68" s="141"/>
      <c r="D68" s="141"/>
      <c r="E68" s="141"/>
      <c r="F68" s="141"/>
      <c r="G68" s="141"/>
      <c r="H68" s="141"/>
      <c r="I68" s="141"/>
      <c r="J68" s="141"/>
      <c r="K68" s="24"/>
      <c r="L68" s="23"/>
      <c r="M68" s="23"/>
      <c r="N68" s="23"/>
      <c r="O68" s="23"/>
    </row>
    <row r="69" spans="1:15" ht="28.5" customHeight="1" thickBot="1">
      <c r="A69" s="23"/>
      <c r="B69" s="23"/>
      <c r="C69" s="36"/>
      <c r="D69" s="47" t="s">
        <v>116</v>
      </c>
      <c r="E69" s="23"/>
      <c r="F69" s="55"/>
      <c r="G69" s="33"/>
      <c r="H69" s="55"/>
      <c r="I69" s="45"/>
      <c r="J69" s="88"/>
      <c r="K69" s="24"/>
      <c r="L69" s="23"/>
      <c r="M69" s="23"/>
      <c r="N69" s="23"/>
      <c r="O69" s="23"/>
    </row>
    <row r="70" spans="1:15" ht="18.95" customHeight="1" thickTop="1" thickBot="1">
      <c r="A70" s="23"/>
      <c r="B70" s="23"/>
      <c r="C70" s="24"/>
      <c r="D70" s="23"/>
      <c r="E70" s="31" t="s">
        <v>245</v>
      </c>
      <c r="F70" s="33">
        <v>0.15</v>
      </c>
      <c r="G70" s="33"/>
      <c r="H70" s="33">
        <v>1</v>
      </c>
      <c r="I70" s="34" t="s">
        <v>5</v>
      </c>
      <c r="J70" s="402">
        <v>0.55000000000000004</v>
      </c>
      <c r="K70" s="79" t="s">
        <v>131</v>
      </c>
      <c r="L70" s="23"/>
      <c r="M70" s="23"/>
      <c r="N70" s="23"/>
      <c r="O70" s="23"/>
    </row>
    <row r="71" spans="1:15" ht="20.25" customHeight="1" thickTop="1" thickBot="1">
      <c r="A71" s="23"/>
      <c r="B71" s="23"/>
      <c r="C71" s="24"/>
      <c r="D71" s="28" t="s">
        <v>261</v>
      </c>
      <c r="E71" s="23"/>
      <c r="F71" s="33"/>
      <c r="G71" s="33"/>
      <c r="H71" s="142"/>
      <c r="I71" s="45"/>
      <c r="J71" s="86"/>
      <c r="K71" s="24"/>
      <c r="L71" s="23"/>
      <c r="M71" s="23"/>
      <c r="N71" s="23"/>
      <c r="O71" s="23"/>
    </row>
    <row r="72" spans="1:15" ht="18.95" customHeight="1" thickTop="1" thickBot="1">
      <c r="A72" s="23"/>
      <c r="B72" s="23"/>
      <c r="C72" s="24"/>
      <c r="D72" s="28"/>
      <c r="E72" s="31" t="s">
        <v>346</v>
      </c>
      <c r="F72" s="33">
        <v>0.8</v>
      </c>
      <c r="G72" s="33"/>
      <c r="H72" s="33">
        <v>2</v>
      </c>
      <c r="I72" s="45"/>
      <c r="J72" s="402"/>
      <c r="K72" s="24"/>
      <c r="L72" s="23"/>
      <c r="M72" s="23"/>
      <c r="N72" s="23"/>
      <c r="O72" s="23"/>
    </row>
    <row r="73" spans="1:15" ht="18.95" customHeight="1" thickTop="1" thickBot="1">
      <c r="A73" s="23"/>
      <c r="B73" s="23"/>
      <c r="C73" s="24"/>
      <c r="D73" s="28"/>
      <c r="E73" s="31" t="s">
        <v>347</v>
      </c>
      <c r="F73" s="33">
        <v>1.5</v>
      </c>
      <c r="G73" s="33"/>
      <c r="H73" s="33">
        <v>3</v>
      </c>
      <c r="I73" s="45"/>
      <c r="J73" s="404"/>
      <c r="K73" s="24"/>
      <c r="L73" s="23"/>
      <c r="M73" s="23"/>
      <c r="N73" s="23"/>
      <c r="O73" s="23"/>
    </row>
    <row r="74" spans="1:15" ht="18.95" customHeight="1" thickTop="1" thickBot="1">
      <c r="A74" s="23"/>
      <c r="B74" s="23"/>
      <c r="C74" s="24"/>
      <c r="D74" s="28"/>
      <c r="E74" s="31" t="s">
        <v>302</v>
      </c>
      <c r="F74" s="33">
        <v>0.1</v>
      </c>
      <c r="G74" s="33"/>
      <c r="H74" s="33">
        <v>0.5</v>
      </c>
      <c r="I74" s="45"/>
      <c r="J74" s="404"/>
      <c r="K74" s="24"/>
      <c r="L74" s="23"/>
      <c r="M74" s="23"/>
      <c r="N74" s="23"/>
      <c r="O74" s="23"/>
    </row>
    <row r="75" spans="1:15" ht="18.95" customHeight="1" thickTop="1" thickBot="1">
      <c r="A75" s="23"/>
      <c r="B75" s="23"/>
      <c r="C75" s="24"/>
      <c r="D75" s="28"/>
      <c r="E75" s="31" t="s">
        <v>54</v>
      </c>
      <c r="F75" s="33">
        <v>0.05</v>
      </c>
      <c r="G75" s="33"/>
      <c r="H75" s="33">
        <v>0.35</v>
      </c>
      <c r="I75" s="45"/>
      <c r="J75" s="404"/>
      <c r="K75" s="24"/>
      <c r="L75" s="23"/>
      <c r="M75" s="23"/>
      <c r="N75" s="23"/>
      <c r="O75" s="23"/>
    </row>
    <row r="76" spans="1:15" ht="18.95" customHeight="1" thickTop="1" thickBot="1">
      <c r="A76" s="23"/>
      <c r="B76" s="23"/>
      <c r="C76" s="24"/>
      <c r="D76" s="23"/>
      <c r="E76" s="31" t="s">
        <v>135</v>
      </c>
      <c r="F76" s="33">
        <v>0.05</v>
      </c>
      <c r="G76" s="33"/>
      <c r="H76" s="33">
        <v>0.2</v>
      </c>
      <c r="I76" s="34" t="s">
        <v>5</v>
      </c>
      <c r="J76" s="402"/>
      <c r="K76" s="23"/>
      <c r="L76" s="23"/>
      <c r="M76" s="23"/>
      <c r="N76" s="23"/>
      <c r="O76" s="23"/>
    </row>
    <row r="77" spans="1:15" ht="18.95" customHeight="1" thickTop="1" thickBot="1">
      <c r="A77" s="23"/>
      <c r="B77" s="23"/>
      <c r="C77" s="24"/>
      <c r="D77" s="23"/>
      <c r="E77" s="31" t="s">
        <v>57</v>
      </c>
      <c r="F77" s="33">
        <v>0.05</v>
      </c>
      <c r="G77" s="33"/>
      <c r="H77" s="33">
        <v>0.35</v>
      </c>
      <c r="I77" s="34" t="s">
        <v>5</v>
      </c>
      <c r="J77" s="404"/>
      <c r="K77" s="23"/>
      <c r="L77" s="23"/>
      <c r="M77" s="23"/>
      <c r="N77" s="23"/>
      <c r="O77" s="23"/>
    </row>
    <row r="78" spans="1:15" ht="18.95" customHeight="1" thickTop="1" thickBot="1">
      <c r="A78" s="23"/>
      <c r="B78" s="23"/>
      <c r="C78" s="24"/>
      <c r="D78" s="23"/>
      <c r="E78" s="31" t="s">
        <v>348</v>
      </c>
      <c r="F78" s="33">
        <v>0.5</v>
      </c>
      <c r="G78" s="33"/>
      <c r="H78" s="33">
        <v>1.2</v>
      </c>
      <c r="I78" s="34" t="s">
        <v>5</v>
      </c>
      <c r="J78" s="404"/>
      <c r="K78" s="23"/>
      <c r="L78" s="23"/>
      <c r="M78" s="23"/>
      <c r="N78" s="23"/>
      <c r="O78" s="23"/>
    </row>
    <row r="79" spans="1:15" ht="18.95" customHeight="1" thickTop="1" thickBot="1">
      <c r="A79" s="23"/>
      <c r="B79" s="23"/>
      <c r="C79" s="24"/>
      <c r="D79" s="23"/>
      <c r="E79" s="31" t="s">
        <v>43</v>
      </c>
      <c r="F79" s="33">
        <v>0.1</v>
      </c>
      <c r="G79" s="33"/>
      <c r="H79" s="33">
        <v>0.5</v>
      </c>
      <c r="I79" s="34" t="s">
        <v>5</v>
      </c>
      <c r="J79" s="404"/>
      <c r="K79" s="23"/>
      <c r="L79" s="23"/>
      <c r="M79" s="23"/>
      <c r="N79" s="23"/>
      <c r="O79" s="23"/>
    </row>
    <row r="80" spans="1:15" ht="18.95" customHeight="1" thickTop="1" thickBot="1">
      <c r="A80" s="23"/>
      <c r="B80" s="23"/>
      <c r="C80" s="24"/>
      <c r="D80" s="23"/>
      <c r="E80" s="31" t="s">
        <v>53</v>
      </c>
      <c r="F80" s="33">
        <v>0.1</v>
      </c>
      <c r="G80" s="33"/>
      <c r="H80" s="33">
        <v>0.5</v>
      </c>
      <c r="I80" s="34" t="s">
        <v>5</v>
      </c>
      <c r="J80" s="402"/>
      <c r="K80" s="23"/>
      <c r="L80" s="23"/>
      <c r="M80" s="23"/>
      <c r="N80" s="23"/>
      <c r="O80" s="23"/>
    </row>
    <row r="81" spans="1:15" ht="24" customHeight="1" thickTop="1" thickBot="1">
      <c r="A81" s="23"/>
      <c r="B81" s="23"/>
      <c r="C81" s="24"/>
      <c r="D81" s="28" t="s">
        <v>255</v>
      </c>
      <c r="E81" s="31"/>
      <c r="F81" s="33"/>
      <c r="G81" s="33"/>
      <c r="H81" s="55"/>
      <c r="I81" s="45"/>
      <c r="J81" s="294"/>
      <c r="K81" s="24"/>
      <c r="L81" s="23"/>
      <c r="M81" s="23"/>
      <c r="N81" s="23"/>
      <c r="O81" s="23"/>
    </row>
    <row r="82" spans="1:15" ht="18.75" customHeight="1" thickTop="1" thickBot="1">
      <c r="A82" s="23"/>
      <c r="B82" s="23"/>
      <c r="C82" s="24"/>
      <c r="D82" s="23"/>
      <c r="E82" s="31" t="s">
        <v>59</v>
      </c>
      <c r="F82" s="55">
        <v>0.05</v>
      </c>
      <c r="G82" s="33"/>
      <c r="H82" s="55">
        <v>0.2</v>
      </c>
      <c r="I82" s="34" t="s">
        <v>5</v>
      </c>
      <c r="J82" s="410"/>
      <c r="K82" s="23"/>
      <c r="L82" s="23"/>
      <c r="M82" s="23"/>
      <c r="N82" s="23"/>
      <c r="O82" s="23"/>
    </row>
    <row r="83" spans="1:15" ht="18.75" customHeight="1" thickTop="1" thickBot="1">
      <c r="A83" s="23"/>
      <c r="B83" s="23"/>
      <c r="C83" s="24"/>
      <c r="D83" s="23"/>
      <c r="E83" s="90" t="s">
        <v>70</v>
      </c>
      <c r="F83" s="55">
        <v>1</v>
      </c>
      <c r="G83" s="33"/>
      <c r="H83" s="55">
        <v>5</v>
      </c>
      <c r="I83" s="34" t="s">
        <v>5</v>
      </c>
      <c r="J83" s="402"/>
      <c r="K83" s="23"/>
      <c r="L83" s="23"/>
      <c r="M83" s="23"/>
      <c r="N83" s="23"/>
      <c r="O83" s="23"/>
    </row>
    <row r="84" spans="1:15" ht="18.75" customHeight="1" thickTop="1" thickBot="1">
      <c r="A84" s="23"/>
      <c r="B84" s="23"/>
      <c r="C84" s="24"/>
      <c r="D84" s="23"/>
      <c r="E84" s="90" t="s">
        <v>71</v>
      </c>
      <c r="F84" s="55">
        <v>1</v>
      </c>
      <c r="G84" s="33"/>
      <c r="H84" s="55">
        <v>3</v>
      </c>
      <c r="I84" s="34" t="s">
        <v>5</v>
      </c>
      <c r="J84" s="402"/>
      <c r="K84" s="23"/>
      <c r="L84" s="23"/>
      <c r="M84" s="23"/>
      <c r="N84" s="23"/>
      <c r="O84" s="23"/>
    </row>
    <row r="85" spans="1:15" ht="18.75" customHeight="1" thickTop="1" thickBot="1">
      <c r="A85" s="23"/>
      <c r="B85" s="23"/>
      <c r="C85" s="24"/>
      <c r="D85" s="23"/>
      <c r="E85" s="267" t="s">
        <v>349</v>
      </c>
      <c r="F85" s="55">
        <v>1</v>
      </c>
      <c r="G85" s="23"/>
      <c r="H85" s="55">
        <v>3</v>
      </c>
      <c r="I85" s="34" t="s">
        <v>5</v>
      </c>
      <c r="J85" s="402"/>
      <c r="K85" s="23"/>
      <c r="L85" s="23"/>
      <c r="M85" s="23"/>
      <c r="N85" s="23"/>
      <c r="O85" s="23"/>
    </row>
    <row r="86" spans="1:15" ht="18.75" customHeight="1" thickTop="1" thickBot="1">
      <c r="A86" s="23"/>
      <c r="B86" s="23"/>
      <c r="C86" s="24"/>
      <c r="D86" s="23"/>
      <c r="E86" s="266" t="s">
        <v>273</v>
      </c>
      <c r="F86" s="54" t="s">
        <v>32</v>
      </c>
      <c r="G86" s="55"/>
      <c r="H86" s="56" t="s">
        <v>32</v>
      </c>
      <c r="I86" s="34" t="s">
        <v>5</v>
      </c>
      <c r="J86" s="404"/>
      <c r="K86" s="203" t="s">
        <v>271</v>
      </c>
      <c r="L86" s="23"/>
      <c r="M86" s="23"/>
      <c r="N86" s="23"/>
      <c r="O86" s="23"/>
    </row>
    <row r="87" spans="1:15" ht="18.75" customHeight="1" thickTop="1" thickBot="1">
      <c r="A87" s="23"/>
      <c r="B87" s="23"/>
      <c r="C87" s="24"/>
      <c r="D87" s="23"/>
      <c r="E87" s="31" t="s">
        <v>31</v>
      </c>
      <c r="F87" s="81" t="s">
        <v>32</v>
      </c>
      <c r="G87" s="55"/>
      <c r="H87" s="81" t="s">
        <v>32</v>
      </c>
      <c r="I87" s="34" t="s">
        <v>5</v>
      </c>
      <c r="J87" s="402"/>
      <c r="K87" s="23"/>
      <c r="L87" s="23"/>
      <c r="M87" s="23"/>
      <c r="N87" s="23"/>
      <c r="O87" s="23"/>
    </row>
    <row r="88" spans="1:15" ht="18.75" customHeight="1" thickTop="1" thickBot="1">
      <c r="A88" s="23"/>
      <c r="B88" s="23"/>
      <c r="C88" s="24"/>
      <c r="D88" s="23"/>
      <c r="E88" s="31" t="s">
        <v>31</v>
      </c>
      <c r="F88" s="81" t="s">
        <v>32</v>
      </c>
      <c r="G88" s="55"/>
      <c r="H88" s="81" t="s">
        <v>32</v>
      </c>
      <c r="I88" s="34" t="s">
        <v>5</v>
      </c>
      <c r="J88" s="402"/>
      <c r="K88" s="23"/>
      <c r="L88" s="23"/>
      <c r="M88" s="23"/>
      <c r="N88" s="23"/>
      <c r="O88" s="23"/>
    </row>
    <row r="89" spans="1:15" ht="18.75" customHeight="1" thickTop="1" thickBot="1">
      <c r="A89" s="23"/>
      <c r="B89" s="23"/>
      <c r="C89" s="24"/>
      <c r="D89" s="23"/>
      <c r="E89" s="44" t="s">
        <v>243</v>
      </c>
      <c r="F89" s="84">
        <f>SUM(F70:F82)</f>
        <v>3.4499999999999997</v>
      </c>
      <c r="G89" s="85"/>
      <c r="H89" s="84">
        <f>SUM(H70:H82)</f>
        <v>9.7999999999999989</v>
      </c>
      <c r="I89" s="103" t="s">
        <v>5</v>
      </c>
      <c r="J89" s="128">
        <f>SUM(J70:J88)</f>
        <v>0.55000000000000004</v>
      </c>
      <c r="K89" s="23"/>
      <c r="L89" s="23"/>
      <c r="M89" s="23"/>
      <c r="N89" s="23"/>
      <c r="O89" s="23"/>
    </row>
    <row r="90" spans="1:15" ht="18.75" customHeight="1" thickTop="1">
      <c r="A90" s="23"/>
      <c r="B90" s="23"/>
      <c r="C90" s="24"/>
      <c r="D90" s="92"/>
      <c r="E90" s="137"/>
      <c r="F90" s="59"/>
      <c r="G90" s="59"/>
      <c r="H90" s="59"/>
      <c r="I90" s="104"/>
      <c r="J90" s="91"/>
      <c r="K90" s="23"/>
      <c r="L90" s="23"/>
      <c r="M90" s="23"/>
      <c r="N90" s="23"/>
      <c r="O90" s="23"/>
    </row>
    <row r="91" spans="1:15" ht="3" customHeight="1">
      <c r="A91" s="23"/>
      <c r="B91" s="23"/>
      <c r="C91" s="448"/>
      <c r="D91" s="448"/>
      <c r="E91" s="448"/>
      <c r="F91" s="448"/>
      <c r="G91" s="448"/>
      <c r="H91" s="448"/>
      <c r="I91" s="448"/>
      <c r="J91" s="448"/>
      <c r="K91" s="23"/>
      <c r="L91" s="23"/>
      <c r="M91" s="23"/>
      <c r="N91" s="23"/>
      <c r="O91" s="23"/>
    </row>
    <row r="92" spans="1:15" ht="18.95" customHeight="1">
      <c r="A92" s="23"/>
      <c r="B92" s="23"/>
      <c r="C92" s="24"/>
      <c r="D92" s="92"/>
      <c r="E92" s="90"/>
      <c r="F92" s="89"/>
      <c r="G92" s="142"/>
      <c r="H92" s="89"/>
      <c r="I92" s="143"/>
      <c r="J92" s="86"/>
      <c r="K92" s="92"/>
      <c r="L92" s="23"/>
      <c r="M92" s="23"/>
      <c r="N92" s="23"/>
      <c r="O92" s="23"/>
    </row>
    <row r="93" spans="1:15" ht="18.95" customHeight="1" thickBot="1">
      <c r="A93" s="23"/>
      <c r="B93" s="23"/>
      <c r="C93" s="24"/>
      <c r="D93" s="47" t="s">
        <v>201</v>
      </c>
      <c r="E93" s="23"/>
      <c r="F93" s="23"/>
      <c r="G93" s="23"/>
      <c r="H93" s="23"/>
      <c r="I93" s="143"/>
      <c r="J93" s="88"/>
      <c r="K93" s="92"/>
      <c r="L93" s="23"/>
      <c r="M93" s="23"/>
      <c r="N93" s="23"/>
      <c r="O93" s="23"/>
    </row>
    <row r="94" spans="1:15" ht="24" customHeight="1" thickTop="1" thickBot="1">
      <c r="A94" s="23"/>
      <c r="B94" s="23"/>
      <c r="C94" s="24"/>
      <c r="D94" s="23"/>
      <c r="E94" s="249" t="s">
        <v>270</v>
      </c>
      <c r="F94" s="250">
        <v>0.5</v>
      </c>
      <c r="G94" s="250"/>
      <c r="H94" s="250">
        <v>1.2</v>
      </c>
      <c r="I94" s="251" t="s">
        <v>5</v>
      </c>
      <c r="J94" s="418">
        <v>0.5</v>
      </c>
      <c r="K94" s="92"/>
      <c r="L94" s="23"/>
      <c r="M94" s="23"/>
      <c r="N94" s="23"/>
      <c r="O94" s="23"/>
    </row>
    <row r="95" spans="1:15" ht="21" customHeight="1" thickTop="1" thickBot="1">
      <c r="A95" s="23"/>
      <c r="B95" s="23"/>
      <c r="C95" s="24"/>
      <c r="D95" s="23"/>
      <c r="E95" s="31" t="s">
        <v>57</v>
      </c>
      <c r="F95" s="33">
        <v>0.05</v>
      </c>
      <c r="G95" s="33"/>
      <c r="H95" s="33">
        <v>0.35</v>
      </c>
      <c r="I95" s="34" t="s">
        <v>5</v>
      </c>
      <c r="J95" s="404"/>
      <c r="K95" s="92"/>
      <c r="L95" s="23"/>
      <c r="M95" s="23"/>
      <c r="N95" s="23"/>
      <c r="O95" s="23"/>
    </row>
    <row r="96" spans="1:15" ht="18.95" customHeight="1" thickTop="1" thickBot="1">
      <c r="A96" s="23"/>
      <c r="B96" s="23"/>
      <c r="C96" s="24"/>
      <c r="D96" s="23"/>
      <c r="E96" s="31" t="s">
        <v>238</v>
      </c>
      <c r="F96" s="33">
        <v>0.5</v>
      </c>
      <c r="G96" s="33"/>
      <c r="H96" s="33">
        <v>1.2</v>
      </c>
      <c r="I96" s="34" t="s">
        <v>5</v>
      </c>
      <c r="J96" s="402">
        <v>0.5</v>
      </c>
      <c r="K96" s="92"/>
      <c r="L96" s="23"/>
      <c r="M96" s="23"/>
      <c r="N96" s="23"/>
      <c r="O96" s="23"/>
    </row>
    <row r="97" spans="1:15" ht="18.95" customHeight="1" thickTop="1" thickBot="1">
      <c r="A97" s="23"/>
      <c r="B97" s="23"/>
      <c r="C97" s="24"/>
      <c r="D97" s="23"/>
      <c r="E97" s="31" t="s">
        <v>202</v>
      </c>
      <c r="F97" s="33">
        <v>0.05</v>
      </c>
      <c r="G97" s="23"/>
      <c r="H97" s="33">
        <v>0.05</v>
      </c>
      <c r="I97" s="34" t="s">
        <v>5</v>
      </c>
      <c r="J97" s="402">
        <v>0.05</v>
      </c>
      <c r="K97" s="92"/>
      <c r="L97" s="23"/>
      <c r="M97" s="23"/>
      <c r="N97" s="23"/>
      <c r="O97" s="23"/>
    </row>
    <row r="98" spans="1:15" ht="18.95" customHeight="1" thickTop="1" thickBot="1">
      <c r="A98" s="23"/>
      <c r="B98" s="23"/>
      <c r="C98" s="24"/>
      <c r="D98" s="23"/>
      <c r="E98" s="31" t="s">
        <v>22</v>
      </c>
      <c r="F98" s="33">
        <v>0.5</v>
      </c>
      <c r="G98" s="33"/>
      <c r="H98" s="33">
        <v>0.75</v>
      </c>
      <c r="I98" s="34" t="s">
        <v>5</v>
      </c>
      <c r="J98" s="402"/>
      <c r="K98" s="92"/>
      <c r="L98" s="23"/>
      <c r="M98" s="23"/>
      <c r="N98" s="23"/>
      <c r="O98" s="23"/>
    </row>
    <row r="99" spans="1:15" ht="18.95" customHeight="1" thickTop="1" thickBot="1">
      <c r="A99" s="23"/>
      <c r="B99" s="23"/>
      <c r="C99" s="24"/>
      <c r="D99" s="23"/>
      <c r="E99" s="31" t="s">
        <v>30</v>
      </c>
      <c r="F99" s="33">
        <v>0.1</v>
      </c>
      <c r="G99" s="33"/>
      <c r="H99" s="33">
        <v>0.5</v>
      </c>
      <c r="I99" s="34" t="s">
        <v>5</v>
      </c>
      <c r="J99" s="419"/>
      <c r="K99" s="92"/>
      <c r="L99" s="23"/>
      <c r="M99" s="23"/>
      <c r="N99" s="23"/>
      <c r="O99" s="23"/>
    </row>
    <row r="100" spans="1:15" ht="18.95" customHeight="1" thickTop="1" thickBot="1">
      <c r="A100" s="23"/>
      <c r="B100" s="23"/>
      <c r="C100" s="24"/>
      <c r="D100" s="23"/>
      <c r="E100" s="31" t="s">
        <v>289</v>
      </c>
      <c r="F100" s="33">
        <v>0.5</v>
      </c>
      <c r="G100" s="33"/>
      <c r="H100" s="33">
        <v>1</v>
      </c>
      <c r="I100" s="34"/>
      <c r="J100" s="419"/>
      <c r="K100" s="92"/>
      <c r="L100" s="23"/>
      <c r="M100" s="23"/>
      <c r="N100" s="23"/>
      <c r="O100" s="23"/>
    </row>
    <row r="101" spans="1:15" ht="18.95" customHeight="1" thickTop="1" thickBot="1">
      <c r="A101" s="23"/>
      <c r="B101" s="23"/>
      <c r="C101" s="24"/>
      <c r="D101" s="23"/>
      <c r="E101" s="31" t="s">
        <v>42</v>
      </c>
      <c r="F101" s="33">
        <v>0.5</v>
      </c>
      <c r="G101" s="33"/>
      <c r="H101" s="33">
        <v>1</v>
      </c>
      <c r="I101" s="34" t="s">
        <v>5</v>
      </c>
      <c r="J101" s="402"/>
      <c r="K101" s="92"/>
      <c r="L101" s="23"/>
      <c r="M101" s="23"/>
      <c r="N101" s="23"/>
      <c r="O101" s="23"/>
    </row>
    <row r="102" spans="1:15" ht="18.95" customHeight="1" thickTop="1" thickBot="1">
      <c r="A102" s="23"/>
      <c r="B102" s="23"/>
      <c r="C102" s="24"/>
      <c r="D102" s="23"/>
      <c r="E102" s="31" t="s">
        <v>43</v>
      </c>
      <c r="F102" s="33">
        <v>0.1</v>
      </c>
      <c r="G102" s="33"/>
      <c r="H102" s="33">
        <v>0.5</v>
      </c>
      <c r="I102" s="34" t="s">
        <v>5</v>
      </c>
      <c r="J102" s="404"/>
      <c r="K102" s="92"/>
      <c r="L102" s="23"/>
      <c r="M102" s="23"/>
      <c r="N102" s="23"/>
      <c r="O102" s="23"/>
    </row>
    <row r="103" spans="1:15" ht="18.95" customHeight="1" thickTop="1" thickBot="1">
      <c r="A103" s="23"/>
      <c r="B103" s="23"/>
      <c r="C103" s="24"/>
      <c r="D103" s="23"/>
      <c r="E103" s="248" t="s">
        <v>259</v>
      </c>
      <c r="F103" s="54" t="s">
        <v>32</v>
      </c>
      <c r="G103" s="55"/>
      <c r="H103" s="56" t="s">
        <v>32</v>
      </c>
      <c r="I103" s="34" t="s">
        <v>5</v>
      </c>
      <c r="J103" s="419"/>
      <c r="K103" s="203" t="s">
        <v>271</v>
      </c>
      <c r="L103" s="23"/>
      <c r="M103" s="23"/>
      <c r="N103" s="23"/>
      <c r="O103" s="23"/>
    </row>
    <row r="104" spans="1:15" ht="18.95" customHeight="1" thickTop="1" thickBot="1">
      <c r="A104" s="23"/>
      <c r="B104" s="23"/>
      <c r="C104" s="24"/>
      <c r="D104" s="23"/>
      <c r="E104" s="31" t="s">
        <v>31</v>
      </c>
      <c r="F104" s="81" t="s">
        <v>32</v>
      </c>
      <c r="G104" s="55"/>
      <c r="H104" s="81" t="s">
        <v>32</v>
      </c>
      <c r="I104" s="34" t="s">
        <v>5</v>
      </c>
      <c r="J104" s="402"/>
      <c r="K104" s="92"/>
      <c r="L104" s="23"/>
      <c r="M104" s="23"/>
      <c r="N104" s="23"/>
      <c r="O104" s="23"/>
    </row>
    <row r="105" spans="1:15" ht="18.95" customHeight="1" thickTop="1" thickBot="1">
      <c r="A105" s="23"/>
      <c r="B105" s="23"/>
      <c r="C105" s="24"/>
      <c r="D105" s="23"/>
      <c r="E105" s="31" t="s">
        <v>31</v>
      </c>
      <c r="F105" s="81" t="s">
        <v>32</v>
      </c>
      <c r="G105" s="55"/>
      <c r="H105" s="81" t="s">
        <v>32</v>
      </c>
      <c r="I105" s="34" t="s">
        <v>5</v>
      </c>
      <c r="J105" s="402"/>
      <c r="K105" s="92"/>
      <c r="L105" s="23"/>
      <c r="M105" s="23"/>
      <c r="N105" s="23"/>
      <c r="O105" s="23"/>
    </row>
    <row r="106" spans="1:15" ht="18.95" customHeight="1" thickTop="1" thickBot="1">
      <c r="A106" s="23"/>
      <c r="B106" s="23"/>
      <c r="C106" s="24"/>
      <c r="D106" s="92"/>
      <c r="E106" s="44" t="s">
        <v>260</v>
      </c>
      <c r="F106" s="144">
        <f>SUM(F94:F101)</f>
        <v>2.7</v>
      </c>
      <c r="G106" s="145"/>
      <c r="H106" s="144">
        <f>SUM(H94:H101)</f>
        <v>6.05</v>
      </c>
      <c r="I106" s="103" t="s">
        <v>5</v>
      </c>
      <c r="J106" s="128">
        <f>SUM(J94:J101)</f>
        <v>1.05</v>
      </c>
      <c r="K106" s="92"/>
      <c r="L106" s="23"/>
      <c r="M106" s="23"/>
      <c r="N106" s="23"/>
      <c r="O106" s="23"/>
    </row>
    <row r="107" spans="1:15" ht="18.95" customHeight="1" thickTop="1">
      <c r="A107" s="23"/>
      <c r="B107" s="23"/>
      <c r="C107" s="24"/>
      <c r="D107" s="92"/>
      <c r="E107" s="31"/>
      <c r="F107" s="33"/>
      <c r="G107" s="33"/>
      <c r="H107" s="33"/>
      <c r="I107" s="143"/>
      <c r="J107" s="86"/>
      <c r="K107" s="92"/>
      <c r="L107" s="23"/>
      <c r="M107" s="23"/>
      <c r="N107" s="23"/>
      <c r="O107" s="23"/>
    </row>
    <row r="108" spans="1:15" ht="3" customHeight="1">
      <c r="A108" s="23"/>
      <c r="B108" s="23"/>
      <c r="C108" s="117"/>
      <c r="D108" s="124"/>
      <c r="E108" s="146"/>
      <c r="F108" s="147"/>
      <c r="G108" s="147"/>
      <c r="H108" s="147"/>
      <c r="I108" s="148"/>
      <c r="J108" s="149"/>
      <c r="K108" s="92"/>
      <c r="L108" s="23"/>
      <c r="M108" s="23"/>
      <c r="N108" s="23"/>
      <c r="O108" s="23"/>
    </row>
    <row r="109" spans="1:15" ht="9" customHeight="1">
      <c r="A109" s="23"/>
      <c r="B109" s="41"/>
      <c r="C109" s="24"/>
      <c r="D109" s="23"/>
      <c r="E109" s="82"/>
      <c r="F109" s="59"/>
      <c r="G109" s="59"/>
      <c r="H109" s="59"/>
      <c r="I109" s="395"/>
      <c r="J109" s="91"/>
      <c r="K109" s="23"/>
      <c r="L109" s="23"/>
      <c r="M109" s="23"/>
      <c r="N109" s="23"/>
      <c r="O109" s="23"/>
    </row>
    <row r="110" spans="1:15" ht="24.75" customHeight="1" thickBot="1">
      <c r="A110" s="23"/>
      <c r="B110" s="41"/>
      <c r="C110" s="24"/>
      <c r="D110" s="437" t="s">
        <v>183</v>
      </c>
      <c r="E110" s="437"/>
      <c r="F110" s="55"/>
      <c r="G110" s="33"/>
      <c r="H110" s="55"/>
      <c r="I110" s="45"/>
      <c r="J110" s="88"/>
      <c r="K110" s="23"/>
      <c r="L110" s="23"/>
      <c r="M110" s="23"/>
      <c r="N110" s="23"/>
      <c r="O110" s="23"/>
    </row>
    <row r="111" spans="1:15" ht="18.75" customHeight="1" thickTop="1" thickBot="1">
      <c r="A111" s="23"/>
      <c r="B111" s="41"/>
      <c r="C111" s="24"/>
      <c r="D111" s="24"/>
      <c r="E111" s="31" t="s">
        <v>78</v>
      </c>
      <c r="F111" s="33">
        <v>10</v>
      </c>
      <c r="G111" s="33"/>
      <c r="H111" s="33">
        <v>20</v>
      </c>
      <c r="I111" s="34" t="s">
        <v>5</v>
      </c>
      <c r="J111" s="404"/>
      <c r="K111" s="23"/>
      <c r="L111" s="23"/>
      <c r="M111" s="23"/>
      <c r="N111" s="23"/>
      <c r="O111" s="23"/>
    </row>
    <row r="112" spans="1:15" ht="18.75" customHeight="1" thickTop="1" thickBot="1">
      <c r="A112" s="23"/>
      <c r="B112" s="41"/>
      <c r="C112" s="24"/>
      <c r="D112" s="36"/>
      <c r="E112" s="31" t="s">
        <v>79</v>
      </c>
      <c r="F112" s="33">
        <v>10</v>
      </c>
      <c r="G112" s="33"/>
      <c r="H112" s="33">
        <v>30</v>
      </c>
      <c r="I112" s="34" t="s">
        <v>5</v>
      </c>
      <c r="J112" s="404"/>
      <c r="K112" s="23"/>
      <c r="L112" s="23"/>
      <c r="M112" s="23"/>
      <c r="N112" s="23"/>
      <c r="O112" s="23"/>
    </row>
    <row r="113" spans="1:15" ht="18.75" customHeight="1" thickTop="1" thickBot="1">
      <c r="A113" s="23"/>
      <c r="B113" s="41"/>
      <c r="C113" s="24"/>
      <c r="D113" s="24"/>
      <c r="E113" s="31" t="s">
        <v>54</v>
      </c>
      <c r="F113" s="33">
        <v>0.05</v>
      </c>
      <c r="G113" s="33"/>
      <c r="H113" s="33">
        <v>0.35</v>
      </c>
      <c r="I113" s="34" t="s">
        <v>5</v>
      </c>
      <c r="J113" s="404"/>
      <c r="K113" s="23"/>
      <c r="L113" s="23"/>
      <c r="M113" s="23"/>
      <c r="N113" s="23"/>
      <c r="O113" s="23"/>
    </row>
    <row r="114" spans="1:15" ht="18.75" customHeight="1" thickTop="1" thickBot="1">
      <c r="A114" s="23"/>
      <c r="B114" s="41"/>
      <c r="C114" s="24"/>
      <c r="D114" s="24"/>
      <c r="E114" s="31" t="s">
        <v>57</v>
      </c>
      <c r="F114" s="33">
        <v>0.05</v>
      </c>
      <c r="G114" s="33"/>
      <c r="H114" s="33">
        <v>0.35</v>
      </c>
      <c r="I114" s="34" t="s">
        <v>5</v>
      </c>
      <c r="J114" s="404"/>
      <c r="K114" s="23"/>
      <c r="L114" s="23"/>
      <c r="M114" s="23"/>
      <c r="N114" s="23"/>
      <c r="O114" s="23"/>
    </row>
    <row r="115" spans="1:15" ht="18.75" customHeight="1" thickTop="1" thickBot="1">
      <c r="A115" s="23"/>
      <c r="B115" s="41"/>
      <c r="C115" s="24"/>
      <c r="D115" s="24"/>
      <c r="E115" s="31" t="s">
        <v>238</v>
      </c>
      <c r="F115" s="33">
        <v>0.5</v>
      </c>
      <c r="G115" s="33"/>
      <c r="H115" s="33">
        <v>1.2</v>
      </c>
      <c r="I115" s="34" t="s">
        <v>5</v>
      </c>
      <c r="J115" s="404"/>
      <c r="K115" s="23"/>
      <c r="L115" s="23"/>
      <c r="M115" s="23"/>
      <c r="N115" s="23"/>
      <c r="O115" s="23"/>
    </row>
    <row r="116" spans="1:15" ht="18.75" customHeight="1" thickTop="1" thickBot="1">
      <c r="A116" s="23"/>
      <c r="B116" s="41"/>
      <c r="C116" s="24"/>
      <c r="D116" s="24"/>
      <c r="E116" s="31" t="s">
        <v>43</v>
      </c>
      <c r="F116" s="33">
        <v>0.1</v>
      </c>
      <c r="G116" s="33"/>
      <c r="H116" s="33">
        <v>0.5</v>
      </c>
      <c r="I116" s="34" t="s">
        <v>5</v>
      </c>
      <c r="J116" s="404"/>
      <c r="K116" s="23"/>
      <c r="L116" s="23"/>
      <c r="M116" s="23"/>
      <c r="N116" s="23"/>
      <c r="O116" s="23"/>
    </row>
    <row r="117" spans="1:15" ht="18.75" customHeight="1" thickTop="1" thickBot="1">
      <c r="A117" s="23"/>
      <c r="B117" s="41"/>
      <c r="C117" s="24"/>
      <c r="D117" s="23"/>
      <c r="E117" s="31" t="s">
        <v>53</v>
      </c>
      <c r="F117" s="33">
        <v>0.1</v>
      </c>
      <c r="G117" s="33"/>
      <c r="H117" s="33">
        <v>0.5</v>
      </c>
      <c r="I117" s="34" t="s">
        <v>5</v>
      </c>
      <c r="J117" s="404"/>
      <c r="K117" s="23"/>
      <c r="L117" s="23"/>
      <c r="M117" s="23"/>
      <c r="N117" s="23"/>
      <c r="O117" s="23"/>
    </row>
    <row r="118" spans="1:15" ht="18.75" customHeight="1" thickTop="1" thickBot="1">
      <c r="A118" s="23"/>
      <c r="B118" s="41"/>
      <c r="C118" s="24"/>
      <c r="D118" s="23"/>
      <c r="E118" s="31" t="s">
        <v>31</v>
      </c>
      <c r="F118" s="81" t="s">
        <v>32</v>
      </c>
      <c r="G118" s="55"/>
      <c r="H118" s="81" t="s">
        <v>32</v>
      </c>
      <c r="I118" s="34" t="s">
        <v>5</v>
      </c>
      <c r="J118" s="404"/>
      <c r="K118" s="23"/>
      <c r="L118" s="23"/>
      <c r="M118" s="23"/>
      <c r="N118" s="23"/>
      <c r="O118" s="23"/>
    </row>
    <row r="119" spans="1:15" ht="18.75" customHeight="1" thickTop="1" thickBot="1">
      <c r="A119" s="23"/>
      <c r="B119" s="41"/>
      <c r="C119" s="24"/>
      <c r="D119" s="23"/>
      <c r="E119" s="31" t="s">
        <v>31</v>
      </c>
      <c r="F119" s="81" t="s">
        <v>32</v>
      </c>
      <c r="G119" s="55"/>
      <c r="H119" s="81" t="s">
        <v>32</v>
      </c>
      <c r="I119" s="34" t="s">
        <v>5</v>
      </c>
      <c r="J119" s="404"/>
      <c r="K119" s="23"/>
      <c r="L119" s="23"/>
      <c r="M119" s="23"/>
      <c r="N119" s="23"/>
      <c r="O119" s="23"/>
    </row>
    <row r="120" spans="1:15" ht="18.75" customHeight="1" thickTop="1" thickBot="1">
      <c r="A120" s="23"/>
      <c r="B120" s="41"/>
      <c r="C120" s="24"/>
      <c r="D120" s="23"/>
      <c r="E120" s="82" t="s">
        <v>33</v>
      </c>
      <c r="F120" s="84">
        <f>SUM(F110:F119)</f>
        <v>20.800000000000004</v>
      </c>
      <c r="G120" s="85"/>
      <c r="H120" s="84">
        <f>SUM(H110:H119)</f>
        <v>52.900000000000006</v>
      </c>
      <c r="I120" s="393" t="s">
        <v>5</v>
      </c>
      <c r="J120" s="128">
        <f>SUM(J110:J119)</f>
        <v>0</v>
      </c>
      <c r="K120" s="23"/>
      <c r="L120" s="23"/>
      <c r="M120" s="23"/>
      <c r="N120" s="23"/>
      <c r="O120" s="23"/>
    </row>
    <row r="121" spans="1:15" ht="34.5" customHeight="1" thickTop="1" thickBot="1">
      <c r="A121" s="23"/>
      <c r="B121" s="41"/>
      <c r="C121" s="24"/>
      <c r="D121" s="23"/>
      <c r="E121" s="82"/>
      <c r="F121" s="59"/>
      <c r="G121" s="59"/>
      <c r="H121" s="59"/>
      <c r="I121" s="395"/>
      <c r="J121" s="91"/>
      <c r="K121" s="23"/>
      <c r="L121" s="23"/>
      <c r="M121" s="23"/>
      <c r="N121" s="23"/>
      <c r="O121" s="23"/>
    </row>
    <row r="122" spans="1:15" ht="18.75" customHeight="1" thickTop="1" thickBot="1">
      <c r="A122" s="23"/>
      <c r="B122" s="41"/>
      <c r="C122" s="24"/>
      <c r="D122" s="24"/>
      <c r="E122" s="61" t="s">
        <v>142</v>
      </c>
      <c r="F122" s="24"/>
      <c r="G122" s="24"/>
      <c r="H122" s="24"/>
      <c r="I122" s="24"/>
      <c r="J122" s="62"/>
      <c r="K122" s="24"/>
      <c r="L122" s="23"/>
      <c r="M122" s="23"/>
      <c r="N122" s="23"/>
      <c r="O122" s="23"/>
    </row>
    <row r="123" spans="1:15" ht="18.75" customHeight="1" thickTop="1" thickBot="1">
      <c r="A123" s="23"/>
      <c r="B123" s="41"/>
      <c r="C123" s="24"/>
      <c r="D123" s="57"/>
      <c r="E123" s="355" t="s">
        <v>239</v>
      </c>
      <c r="F123" s="24"/>
      <c r="G123" s="24"/>
      <c r="H123" s="24"/>
      <c r="I123" s="24"/>
      <c r="J123" s="62"/>
      <c r="K123" s="24"/>
      <c r="L123" s="23"/>
      <c r="M123" s="23"/>
      <c r="N123" s="23"/>
      <c r="O123" s="23"/>
    </row>
    <row r="124" spans="1:15" ht="24" customHeight="1" thickTop="1" thickBot="1">
      <c r="A124" s="23"/>
      <c r="B124" s="41"/>
      <c r="C124" s="24"/>
      <c r="D124" s="150"/>
      <c r="E124" s="356" t="s">
        <v>66</v>
      </c>
      <c r="F124" s="63"/>
      <c r="G124" s="63"/>
      <c r="H124" s="63"/>
      <c r="I124" s="352"/>
      <c r="J124" s="407">
        <v>2000000</v>
      </c>
      <c r="K124" s="391" t="s">
        <v>372</v>
      </c>
      <c r="L124" s="92"/>
      <c r="M124" s="23"/>
      <c r="N124" s="23"/>
      <c r="O124" s="23"/>
    </row>
    <row r="125" spans="1:15" ht="24" customHeight="1" thickTop="1" thickBot="1">
      <c r="A125" s="23"/>
      <c r="B125" s="41"/>
      <c r="C125" s="24"/>
      <c r="D125" s="150"/>
      <c r="E125" s="357" t="s">
        <v>191</v>
      </c>
      <c r="F125" s="69"/>
      <c r="G125" s="69"/>
      <c r="H125" s="69"/>
      <c r="I125" s="69"/>
      <c r="J125" s="420" t="s">
        <v>323</v>
      </c>
      <c r="K125" s="158" t="s">
        <v>373</v>
      </c>
      <c r="L125" s="92"/>
      <c r="M125" s="23"/>
      <c r="N125" s="23"/>
      <c r="O125" s="23"/>
    </row>
    <row r="126" spans="1:15" ht="24" customHeight="1" thickTop="1" thickBot="1">
      <c r="A126" s="23"/>
      <c r="B126" s="41"/>
      <c r="C126" s="24"/>
      <c r="D126" s="150"/>
      <c r="E126" s="354" t="s">
        <v>272</v>
      </c>
      <c r="F126" s="65"/>
      <c r="G126" s="65"/>
      <c r="H126" s="65"/>
      <c r="I126" s="65"/>
      <c r="J126" s="353"/>
      <c r="K126" s="290"/>
      <c r="L126" s="92"/>
      <c r="M126" s="23"/>
      <c r="N126" s="23"/>
      <c r="O126" s="23"/>
    </row>
    <row r="127" spans="1:15" ht="24" customHeight="1" thickTop="1" thickBot="1">
      <c r="A127" s="23"/>
      <c r="B127" s="41"/>
      <c r="C127" s="24"/>
      <c r="D127" s="150"/>
      <c r="E127" s="176" t="s">
        <v>269</v>
      </c>
      <c r="F127" s="65"/>
      <c r="G127" s="65"/>
      <c r="H127" s="65"/>
      <c r="I127" s="261"/>
      <c r="J127" s="405">
        <v>10000</v>
      </c>
      <c r="K127" s="291" t="s">
        <v>374</v>
      </c>
      <c r="L127" s="92"/>
      <c r="M127" s="23"/>
      <c r="N127" s="23"/>
      <c r="O127" s="23"/>
    </row>
    <row r="128" spans="1:15" ht="24" customHeight="1" thickTop="1" thickBot="1">
      <c r="A128" s="23"/>
      <c r="B128" s="41"/>
      <c r="C128" s="24"/>
      <c r="D128" s="150"/>
      <c r="E128" s="176" t="s">
        <v>136</v>
      </c>
      <c r="F128" s="65"/>
      <c r="G128" s="65"/>
      <c r="H128" s="65"/>
      <c r="I128" s="261"/>
      <c r="J128" s="421"/>
      <c r="K128" s="292"/>
      <c r="L128" s="92"/>
      <c r="M128" s="23"/>
      <c r="N128" s="23"/>
      <c r="O128" s="23"/>
    </row>
    <row r="129" spans="1:15" ht="24" customHeight="1" thickTop="1" thickBot="1">
      <c r="A129" s="23"/>
      <c r="B129" s="41"/>
      <c r="C129" s="24"/>
      <c r="D129" s="150"/>
      <c r="E129" s="176" t="s">
        <v>240</v>
      </c>
      <c r="F129" s="65"/>
      <c r="G129" s="65"/>
      <c r="H129" s="65"/>
      <c r="I129" s="261"/>
      <c r="J129" s="421">
        <v>1700000</v>
      </c>
      <c r="K129" s="391" t="s">
        <v>375</v>
      </c>
      <c r="L129" s="92"/>
      <c r="M129" s="23"/>
      <c r="N129" s="23"/>
      <c r="O129" s="23"/>
    </row>
    <row r="130" spans="1:15" ht="24" customHeight="1" thickTop="1" thickBot="1">
      <c r="A130" s="23"/>
      <c r="B130" s="41"/>
      <c r="C130" s="24"/>
      <c r="D130" s="150"/>
      <c r="E130" s="176" t="s">
        <v>258</v>
      </c>
      <c r="F130" s="65"/>
      <c r="G130" s="65"/>
      <c r="H130" s="65"/>
      <c r="I130" s="261"/>
      <c r="J130" s="421">
        <v>290000</v>
      </c>
      <c r="K130" s="24"/>
      <c r="L130" s="92"/>
      <c r="M130" s="23"/>
      <c r="N130" s="23"/>
      <c r="O130" s="23"/>
    </row>
    <row r="131" spans="1:15" ht="24" customHeight="1" thickTop="1" thickBot="1">
      <c r="A131" s="23"/>
      <c r="B131" s="41"/>
      <c r="C131" s="24"/>
      <c r="D131" s="150"/>
      <c r="E131" s="176" t="s">
        <v>274</v>
      </c>
      <c r="F131" s="65"/>
      <c r="G131" s="65"/>
      <c r="H131" s="65"/>
      <c r="I131" s="261"/>
      <c r="J131" s="421"/>
      <c r="K131" s="24"/>
      <c r="L131" s="92"/>
      <c r="M131" s="23"/>
      <c r="N131" s="23"/>
      <c r="O131" s="23"/>
    </row>
    <row r="132" spans="1:15" ht="24" customHeight="1" thickTop="1" thickBot="1">
      <c r="A132" s="23"/>
      <c r="B132" s="41"/>
      <c r="C132" s="24"/>
      <c r="D132" s="150"/>
      <c r="E132" s="247" t="s">
        <v>268</v>
      </c>
      <c r="F132" s="69"/>
      <c r="G132" s="69"/>
      <c r="H132" s="69"/>
      <c r="I132" s="262"/>
      <c r="J132" s="260">
        <f>SUM(J127:J131)</f>
        <v>2000000</v>
      </c>
      <c r="K132" s="200" t="s">
        <v>267</v>
      </c>
      <c r="L132" s="92"/>
      <c r="M132" s="23"/>
      <c r="N132" s="23"/>
      <c r="O132" s="23"/>
    </row>
    <row r="133" spans="1:15" ht="19.5" customHeight="1" thickTop="1" thickBot="1">
      <c r="A133" s="23"/>
      <c r="B133" s="41"/>
      <c r="C133" s="24"/>
      <c r="D133" s="150"/>
      <c r="E133" s="151"/>
      <c r="F133" s="456" t="s">
        <v>316</v>
      </c>
      <c r="G133" s="457"/>
      <c r="H133" s="450" t="s">
        <v>317</v>
      </c>
      <c r="I133" s="451"/>
      <c r="J133" s="265" t="s">
        <v>118</v>
      </c>
      <c r="K133" s="24"/>
      <c r="L133" s="24"/>
      <c r="M133" s="23"/>
      <c r="N133" s="23"/>
      <c r="O133" s="23"/>
    </row>
    <row r="134" spans="1:15" ht="24" customHeight="1" thickTop="1">
      <c r="A134" s="23"/>
      <c r="B134" s="41"/>
      <c r="C134" s="24"/>
      <c r="D134" s="150"/>
      <c r="E134" s="255" t="s">
        <v>137</v>
      </c>
      <c r="F134" s="348">
        <f>J127</f>
        <v>10000</v>
      </c>
      <c r="G134" s="67"/>
      <c r="H134" s="452">
        <f>J40</f>
        <v>1.6749999999999998</v>
      </c>
      <c r="I134" s="452"/>
      <c r="J134" s="21">
        <f>J127*H134</f>
        <v>16750</v>
      </c>
      <c r="K134" s="134"/>
      <c r="L134" s="24"/>
      <c r="M134" s="23"/>
      <c r="N134" s="23"/>
      <c r="O134" s="23"/>
    </row>
    <row r="135" spans="1:15" ht="24" customHeight="1">
      <c r="A135" s="23"/>
      <c r="B135" s="41"/>
      <c r="C135" s="24"/>
      <c r="D135" s="150"/>
      <c r="E135" s="346" t="s">
        <v>350</v>
      </c>
      <c r="F135" s="256"/>
      <c r="G135" s="257"/>
      <c r="H135" s="455">
        <f>(J40+J65)/J21</f>
        <v>1.72680412371134E-2</v>
      </c>
      <c r="I135" s="455"/>
      <c r="J135" s="22"/>
      <c r="K135" s="134"/>
      <c r="L135" s="24"/>
      <c r="M135" s="23"/>
      <c r="N135" s="23"/>
      <c r="O135" s="23"/>
    </row>
    <row r="136" spans="1:15" ht="24" customHeight="1">
      <c r="A136" s="23"/>
      <c r="B136" s="41"/>
      <c r="C136" s="24"/>
      <c r="D136" s="150"/>
      <c r="E136" s="255" t="s">
        <v>136</v>
      </c>
      <c r="F136" s="351">
        <f>J128</f>
        <v>0</v>
      </c>
      <c r="G136" s="67"/>
      <c r="H136" s="453">
        <f>J53</f>
        <v>1.94</v>
      </c>
      <c r="I136" s="453"/>
      <c r="J136" s="172">
        <f>H136*J128</f>
        <v>0</v>
      </c>
      <c r="K136" s="152"/>
      <c r="L136" s="24"/>
      <c r="M136" s="23"/>
      <c r="N136" s="23"/>
      <c r="O136" s="23"/>
    </row>
    <row r="137" spans="1:15" ht="24" customHeight="1">
      <c r="A137" s="23"/>
      <c r="B137" s="41"/>
      <c r="C137" s="24"/>
      <c r="D137" s="150"/>
      <c r="E137" s="346" t="s">
        <v>351</v>
      </c>
      <c r="F137" s="256"/>
      <c r="G137" s="257"/>
      <c r="H137" s="455">
        <f>(J53+J65)/J45</f>
        <v>0.02</v>
      </c>
      <c r="I137" s="455"/>
      <c r="J137" s="22"/>
      <c r="K137" s="134"/>
      <c r="L137" s="24"/>
      <c r="M137" s="23"/>
      <c r="N137" s="23"/>
      <c r="O137" s="23"/>
    </row>
    <row r="138" spans="1:15" ht="24" customHeight="1" thickBot="1">
      <c r="A138" s="23"/>
      <c r="B138" s="41"/>
      <c r="C138" s="24"/>
      <c r="D138" s="150"/>
      <c r="E138" s="279" t="s">
        <v>318</v>
      </c>
      <c r="F138" s="332">
        <f>J127+J128</f>
        <v>10000</v>
      </c>
      <c r="G138" s="280"/>
      <c r="H138" s="454">
        <f>J65</f>
        <v>0</v>
      </c>
      <c r="I138" s="454"/>
      <c r="J138" s="278">
        <f>(J127+J128)*H138</f>
        <v>0</v>
      </c>
      <c r="K138" s="134"/>
      <c r="L138" s="24"/>
      <c r="M138" s="23"/>
      <c r="N138" s="23"/>
      <c r="O138" s="23"/>
    </row>
    <row r="139" spans="1:15" ht="33" customHeight="1" thickTop="1" thickBot="1">
      <c r="A139" s="23"/>
      <c r="B139" s="41"/>
      <c r="C139" s="24"/>
      <c r="D139" s="150"/>
      <c r="E139" s="282" t="s">
        <v>240</v>
      </c>
      <c r="F139" s="349">
        <f>J129</f>
        <v>1700000</v>
      </c>
      <c r="G139" s="283"/>
      <c r="H139" s="444">
        <f>J89</f>
        <v>0.55000000000000004</v>
      </c>
      <c r="I139" s="444"/>
      <c r="J139" s="281">
        <f>J129*H139</f>
        <v>935000.00000000012</v>
      </c>
      <c r="K139" s="263"/>
      <c r="L139" s="24"/>
      <c r="M139" s="23"/>
      <c r="N139" s="23"/>
      <c r="O139" s="23"/>
    </row>
    <row r="140" spans="1:15" ht="33" customHeight="1" thickTop="1" thickBot="1">
      <c r="A140" s="23"/>
      <c r="B140" s="41"/>
      <c r="C140" s="24"/>
      <c r="D140" s="150"/>
      <c r="E140" s="282" t="s">
        <v>258</v>
      </c>
      <c r="F140" s="349">
        <f>J130</f>
        <v>290000</v>
      </c>
      <c r="G140" s="283"/>
      <c r="H140" s="444">
        <f>J106</f>
        <v>1.05</v>
      </c>
      <c r="I140" s="444"/>
      <c r="J140" s="281">
        <f>J130*H140</f>
        <v>304500</v>
      </c>
      <c r="K140" s="134"/>
      <c r="L140" s="24"/>
      <c r="M140" s="23"/>
      <c r="N140" s="23"/>
      <c r="O140" s="23"/>
    </row>
    <row r="141" spans="1:15" ht="33" customHeight="1" thickTop="1" thickBot="1">
      <c r="A141" s="23"/>
      <c r="B141" s="41"/>
      <c r="C141" s="24"/>
      <c r="D141" s="150"/>
      <c r="E141" s="284" t="s">
        <v>275</v>
      </c>
      <c r="F141" s="350">
        <f>J131</f>
        <v>0</v>
      </c>
      <c r="G141" s="283"/>
      <c r="H141" s="444">
        <f>J120</f>
        <v>0</v>
      </c>
      <c r="I141" s="444"/>
      <c r="J141" s="281">
        <f>H141*J131</f>
        <v>0</v>
      </c>
      <c r="K141" s="134"/>
      <c r="L141" s="24"/>
      <c r="M141" s="23"/>
      <c r="N141" s="23"/>
      <c r="O141" s="23"/>
    </row>
    <row r="142" spans="1:15" ht="24" customHeight="1" thickTop="1">
      <c r="A142" s="23"/>
      <c r="B142" s="41"/>
      <c r="C142" s="24"/>
      <c r="D142" s="150"/>
      <c r="E142" s="370" t="s">
        <v>338</v>
      </c>
      <c r="F142" s="371"/>
      <c r="G142" s="366"/>
      <c r="H142" s="366"/>
      <c r="I142" s="367"/>
      <c r="J142" s="372">
        <f>SUM(J134:J140)</f>
        <v>1256250</v>
      </c>
      <c r="K142" s="24"/>
      <c r="L142" s="24"/>
      <c r="M142" s="23"/>
      <c r="N142" s="23"/>
      <c r="O142" s="23"/>
    </row>
    <row r="143" spans="1:15" ht="24" customHeight="1">
      <c r="A143" s="23"/>
      <c r="B143" s="41"/>
      <c r="C143" s="24"/>
      <c r="D143" s="23"/>
      <c r="E143" s="66" t="s">
        <v>75</v>
      </c>
      <c r="F143" s="67"/>
      <c r="G143" s="67"/>
      <c r="H143" s="67"/>
      <c r="I143" s="68"/>
      <c r="J143" s="368">
        <f>J16</f>
        <v>20</v>
      </c>
      <c r="K143" s="24"/>
      <c r="L143" s="92"/>
      <c r="M143" s="23"/>
      <c r="N143" s="23"/>
      <c r="O143" s="23"/>
    </row>
    <row r="144" spans="1:15" ht="24" customHeight="1" thickBot="1">
      <c r="A144" s="23"/>
      <c r="B144" s="41"/>
      <c r="C144" s="24"/>
      <c r="D144" s="23"/>
      <c r="E144" s="66" t="s">
        <v>76</v>
      </c>
      <c r="F144" s="366"/>
      <c r="G144" s="366"/>
      <c r="H144" s="366"/>
      <c r="I144" s="68"/>
      <c r="J144" s="369">
        <f>J143*12</f>
        <v>240</v>
      </c>
      <c r="K144" s="24"/>
      <c r="L144" s="92"/>
      <c r="M144" s="23"/>
      <c r="N144" s="23"/>
      <c r="O144" s="23"/>
    </row>
    <row r="145" spans="1:15" ht="24" customHeight="1" thickTop="1" thickBot="1">
      <c r="A145" s="23"/>
      <c r="B145" s="41"/>
      <c r="C145" s="24"/>
      <c r="D145" s="23"/>
      <c r="E145" s="180" t="s">
        <v>119</v>
      </c>
      <c r="F145" s="76"/>
      <c r="G145" s="76"/>
      <c r="H145" s="76"/>
      <c r="I145" s="76"/>
      <c r="J145" s="273">
        <f>(J142*12)+J144</f>
        <v>15075240</v>
      </c>
      <c r="K145" s="24"/>
      <c r="L145" s="92"/>
      <c r="M145" s="92"/>
      <c r="N145" s="23"/>
      <c r="O145" s="23"/>
    </row>
    <row r="146" spans="1:15" ht="24.95" customHeight="1" thickTop="1" thickBot="1">
      <c r="A146" s="23"/>
      <c r="B146" s="41"/>
      <c r="C146" s="24"/>
      <c r="D146" s="23"/>
      <c r="E146" s="75" t="s">
        <v>120</v>
      </c>
      <c r="F146" s="76"/>
      <c r="G146" s="76"/>
      <c r="H146" s="76"/>
      <c r="I146" s="76"/>
      <c r="J146" s="20">
        <v>0</v>
      </c>
      <c r="K146" s="24"/>
      <c r="L146" s="92"/>
      <c r="M146" s="92"/>
      <c r="N146" s="23"/>
      <c r="O146" s="23"/>
    </row>
    <row r="147" spans="1:15" ht="12.75" customHeight="1" thickTop="1">
      <c r="A147" s="23"/>
      <c r="B147" s="41"/>
      <c r="C147" s="24"/>
      <c r="D147" s="23"/>
      <c r="E147" s="24"/>
      <c r="F147" s="89"/>
      <c r="G147" s="59"/>
      <c r="H147" s="89"/>
      <c r="I147" s="45"/>
      <c r="J147" s="409" t="s">
        <v>229</v>
      </c>
      <c r="K147" s="24"/>
      <c r="L147" s="92"/>
      <c r="M147" s="92"/>
      <c r="N147" s="23"/>
      <c r="O147" s="23"/>
    </row>
    <row r="148" spans="1:15" ht="18.95" customHeight="1">
      <c r="A148" s="23"/>
      <c r="B148" s="41"/>
      <c r="C148" s="30"/>
      <c r="D148" s="64"/>
      <c r="E148" s="79" t="s">
        <v>330</v>
      </c>
      <c r="F148" s="447"/>
      <c r="G148" s="447"/>
      <c r="H148" s="447"/>
      <c r="I148" s="45"/>
      <c r="J148" s="86"/>
      <c r="K148" s="24"/>
      <c r="L148" s="92"/>
      <c r="M148" s="92"/>
      <c r="N148" s="23"/>
      <c r="O148" s="23"/>
    </row>
    <row r="149" spans="1:15" ht="18.95" customHeight="1">
      <c r="A149" s="23"/>
      <c r="B149" s="41"/>
      <c r="C149" s="24"/>
      <c r="D149" s="24"/>
      <c r="E149" s="157" t="s">
        <v>328</v>
      </c>
      <c r="F149" s="89"/>
      <c r="G149" s="98"/>
      <c r="H149" s="89"/>
      <c r="I149" s="45"/>
      <c r="J149" s="86"/>
      <c r="K149" s="24"/>
      <c r="L149" s="24"/>
      <c r="M149" s="92"/>
      <c r="N149" s="23"/>
      <c r="O149" s="23"/>
    </row>
    <row r="150" spans="1:15" ht="22.5" customHeight="1">
      <c r="A150" s="23"/>
      <c r="B150" s="41"/>
      <c r="C150" s="30"/>
      <c r="D150" s="24"/>
      <c r="E150" s="425" t="s">
        <v>329</v>
      </c>
      <c r="F150" s="425"/>
      <c r="G150" s="425"/>
      <c r="H150" s="425"/>
      <c r="I150" s="425"/>
      <c r="J150" s="86"/>
      <c r="K150" s="24"/>
      <c r="L150" s="24"/>
      <c r="M150" s="92"/>
      <c r="N150" s="23"/>
      <c r="O150" s="23"/>
    </row>
    <row r="151" spans="1:15" ht="15" customHeight="1">
      <c r="A151" s="23"/>
      <c r="B151" s="41"/>
      <c r="C151" s="24"/>
      <c r="D151" s="92"/>
      <c r="E151" s="361" t="s">
        <v>39</v>
      </c>
      <c r="F151" s="79"/>
      <c r="G151" s="79"/>
      <c r="H151" s="79"/>
      <c r="I151" s="79"/>
      <c r="J151" s="86"/>
      <c r="K151" s="24"/>
      <c r="L151" s="24"/>
      <c r="M151" s="92"/>
      <c r="N151" s="23"/>
      <c r="O151" s="23"/>
    </row>
    <row r="152" spans="1:15" ht="1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</row>
    <row r="153" spans="1:15" ht="1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</row>
    <row r="154" spans="1:15" ht="25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</row>
    <row r="155" spans="1:15" ht="18.9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</row>
    <row r="156" spans="1:15" ht="24.95" customHeight="1">
      <c r="A156" s="23"/>
      <c r="B156" s="23"/>
      <c r="C156" s="94" t="s">
        <v>355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</row>
    <row r="157" spans="1:15" ht="24.95" customHeight="1">
      <c r="A157" s="23"/>
      <c r="B157" s="23"/>
      <c r="C157" s="24"/>
      <c r="D157" s="23"/>
      <c r="E157" s="427" t="s">
        <v>117</v>
      </c>
      <c r="F157" s="427"/>
      <c r="G157" s="427"/>
      <c r="H157" s="427"/>
      <c r="I157" s="427"/>
      <c r="J157" s="23"/>
      <c r="K157" s="23"/>
      <c r="L157" s="23"/>
      <c r="M157" s="23"/>
      <c r="N157" s="23"/>
      <c r="O157" s="23"/>
    </row>
    <row r="158" spans="1:15" ht="24.95" customHeight="1">
      <c r="A158" s="23"/>
      <c r="B158" s="23"/>
      <c r="C158" s="24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</row>
    <row r="159" spans="1:15" ht="24.95" customHeight="1">
      <c r="A159" s="23"/>
      <c r="B159" s="23"/>
      <c r="C159" s="25" t="s">
        <v>209</v>
      </c>
      <c r="D159" s="23"/>
      <c r="E159" s="23"/>
      <c r="F159" s="428" t="s">
        <v>0</v>
      </c>
      <c r="G159" s="428"/>
      <c r="H159" s="428"/>
      <c r="I159" s="23"/>
      <c r="J159" s="26" t="s">
        <v>46</v>
      </c>
      <c r="K159" s="23"/>
      <c r="L159" s="23"/>
      <c r="M159" s="23"/>
      <c r="N159" s="23"/>
      <c r="O159" s="23"/>
    </row>
    <row r="160" spans="1:15" ht="24.95" customHeight="1">
      <c r="A160" s="23"/>
      <c r="B160" s="23"/>
      <c r="C160" s="24"/>
      <c r="D160" s="23"/>
      <c r="E160" s="23"/>
      <c r="F160" s="393" t="s">
        <v>1</v>
      </c>
      <c r="G160" s="393"/>
      <c r="H160" s="393" t="s">
        <v>2</v>
      </c>
      <c r="I160" s="23"/>
      <c r="J160" s="26" t="s">
        <v>3</v>
      </c>
      <c r="K160" s="23"/>
      <c r="L160" s="23"/>
      <c r="M160" s="23"/>
      <c r="N160" s="23"/>
      <c r="O160" s="23"/>
    </row>
    <row r="161" spans="1:15" ht="24.95" customHeight="1" thickBot="1">
      <c r="A161" s="23"/>
      <c r="B161" s="23"/>
      <c r="C161" s="36" t="s">
        <v>68</v>
      </c>
      <c r="D161" s="23"/>
      <c r="E161" s="37"/>
      <c r="F161" s="23"/>
      <c r="G161" s="23"/>
      <c r="H161" s="23"/>
      <c r="I161" s="23"/>
      <c r="J161" s="29" t="s">
        <v>45</v>
      </c>
      <c r="K161" s="23"/>
      <c r="L161" s="23"/>
      <c r="M161" s="23"/>
      <c r="N161" s="23"/>
      <c r="O161" s="23"/>
    </row>
    <row r="162" spans="1:15" ht="24.95" customHeight="1" thickTop="1" thickBot="1">
      <c r="A162" s="23"/>
      <c r="B162" s="23"/>
      <c r="C162" s="24"/>
      <c r="D162" s="438" t="s">
        <v>110</v>
      </c>
      <c r="E162" s="438"/>
      <c r="F162" s="33">
        <v>13.3333333333333</v>
      </c>
      <c r="G162" s="33"/>
      <c r="H162" s="81">
        <v>25</v>
      </c>
      <c r="I162" s="34" t="s">
        <v>5</v>
      </c>
      <c r="J162" s="402">
        <v>10</v>
      </c>
      <c r="K162" s="23"/>
      <c r="L162" s="23"/>
      <c r="M162" s="23"/>
      <c r="N162" s="23"/>
      <c r="O162" s="23"/>
    </row>
    <row r="163" spans="1:15" ht="24.95" customHeight="1" thickTop="1" thickBot="1">
      <c r="A163" s="23"/>
      <c r="B163" s="23"/>
      <c r="C163" s="24"/>
      <c r="D163" s="438" t="s">
        <v>115</v>
      </c>
      <c r="E163" s="438"/>
      <c r="F163" s="33">
        <v>15.8333333333333</v>
      </c>
      <c r="G163" s="33"/>
      <c r="H163" s="81">
        <v>25</v>
      </c>
      <c r="I163" s="34" t="s">
        <v>5</v>
      </c>
      <c r="J163" s="404">
        <v>10</v>
      </c>
      <c r="K163" s="23"/>
      <c r="L163" s="23"/>
      <c r="M163" s="23"/>
      <c r="N163" s="23"/>
      <c r="O163" s="23"/>
    </row>
    <row r="164" spans="1:15" ht="24.95" customHeight="1" thickTop="1" thickBot="1">
      <c r="A164" s="23"/>
      <c r="B164" s="23"/>
      <c r="C164" s="24"/>
      <c r="D164" s="438" t="s">
        <v>182</v>
      </c>
      <c r="E164" s="438"/>
      <c r="F164" s="33">
        <v>18.3333333333333</v>
      </c>
      <c r="G164" s="33"/>
      <c r="H164" s="81">
        <v>25</v>
      </c>
      <c r="I164" s="34" t="s">
        <v>5</v>
      </c>
      <c r="J164" s="404"/>
      <c r="K164" s="23"/>
      <c r="L164" s="23"/>
      <c r="M164" s="23"/>
      <c r="N164" s="23"/>
      <c r="O164" s="23"/>
    </row>
    <row r="165" spans="1:15" ht="24.95" customHeight="1" thickTop="1" thickBot="1">
      <c r="A165" s="23"/>
      <c r="B165" s="23"/>
      <c r="C165" s="24"/>
      <c r="D165" s="438" t="s">
        <v>31</v>
      </c>
      <c r="E165" s="438"/>
      <c r="F165" s="81" t="s">
        <v>32</v>
      </c>
      <c r="G165" s="55"/>
      <c r="H165" s="81" t="s">
        <v>32</v>
      </c>
      <c r="I165" s="34" t="s">
        <v>5</v>
      </c>
      <c r="J165" s="404"/>
      <c r="K165" s="23"/>
      <c r="L165" s="23"/>
      <c r="M165" s="23"/>
      <c r="N165" s="23"/>
      <c r="O165" s="23"/>
    </row>
    <row r="166" spans="1:15" ht="24.95" customHeight="1" thickTop="1" thickBot="1">
      <c r="A166" s="23"/>
      <c r="B166" s="23"/>
      <c r="C166" s="24"/>
      <c r="D166" s="438" t="s">
        <v>31</v>
      </c>
      <c r="E166" s="438"/>
      <c r="F166" s="81" t="s">
        <v>32</v>
      </c>
      <c r="G166" s="55"/>
      <c r="H166" s="81" t="s">
        <v>32</v>
      </c>
      <c r="I166" s="34" t="s">
        <v>5</v>
      </c>
      <c r="J166" s="404"/>
      <c r="K166" s="23"/>
      <c r="L166" s="23"/>
      <c r="M166" s="23"/>
      <c r="N166" s="23"/>
      <c r="O166" s="23"/>
    </row>
    <row r="167" spans="1:15" ht="24.95" customHeight="1" thickTop="1" thickBot="1">
      <c r="A167" s="23"/>
      <c r="B167" s="23"/>
      <c r="C167" s="24"/>
      <c r="D167" s="439" t="s">
        <v>73</v>
      </c>
      <c r="E167" s="440"/>
      <c r="F167" s="84">
        <f>SUM(F162:F166)</f>
        <v>47.499999999999901</v>
      </c>
      <c r="G167" s="85"/>
      <c r="H167" s="84">
        <f>SUM(H162:H166)</f>
        <v>75</v>
      </c>
      <c r="I167" s="393" t="s">
        <v>5</v>
      </c>
      <c r="J167" s="128">
        <f>SUM(J162:J166)</f>
        <v>20</v>
      </c>
      <c r="K167" s="23"/>
      <c r="L167" s="23"/>
      <c r="M167" s="23"/>
      <c r="N167" s="23"/>
      <c r="O167" s="23"/>
    </row>
    <row r="168" spans="1:15" ht="24.95" customHeight="1" thickTop="1">
      <c r="A168" s="23"/>
      <c r="B168" s="23"/>
      <c r="C168" s="24"/>
      <c r="D168" s="23"/>
      <c r="E168" s="82"/>
      <c r="F168" s="59"/>
      <c r="G168" s="59"/>
      <c r="H168" s="59"/>
      <c r="I168" s="395"/>
      <c r="J168" s="91"/>
      <c r="K168" s="23"/>
      <c r="L168" s="23"/>
      <c r="M168" s="23"/>
      <c r="N168" s="23"/>
      <c r="O168" s="23"/>
    </row>
    <row r="169" spans="1:15" ht="24.95" customHeight="1">
      <c r="A169" s="23"/>
      <c r="B169" s="23"/>
      <c r="C169" s="117"/>
      <c r="D169" s="124"/>
      <c r="E169" s="129"/>
      <c r="F169" s="130"/>
      <c r="G169" s="130"/>
      <c r="H169" s="130"/>
      <c r="I169" s="131"/>
      <c r="J169" s="136"/>
      <c r="K169" s="23"/>
      <c r="L169" s="23"/>
      <c r="M169" s="23"/>
      <c r="N169" s="23"/>
      <c r="O169" s="23"/>
    </row>
    <row r="170" spans="1:15" ht="24.95" customHeight="1">
      <c r="A170" s="23"/>
      <c r="B170" s="23"/>
      <c r="C170" s="24"/>
      <c r="D170" s="24"/>
      <c r="E170" s="30"/>
      <c r="F170" s="59"/>
      <c r="G170" s="59"/>
      <c r="H170" s="59"/>
      <c r="I170" s="396"/>
      <c r="J170" s="91"/>
      <c r="K170" s="23"/>
      <c r="L170" s="23"/>
      <c r="M170" s="23"/>
      <c r="N170" s="23"/>
      <c r="O170" s="23"/>
    </row>
    <row r="171" spans="1:15" ht="10.5" customHeight="1" thickBot="1">
      <c r="A171" s="23"/>
      <c r="B171" s="23"/>
      <c r="C171" s="140" t="s">
        <v>262</v>
      </c>
      <c r="D171" s="92"/>
      <c r="E171" s="40"/>
      <c r="F171" s="59"/>
      <c r="G171" s="59"/>
      <c r="H171" s="59"/>
      <c r="I171" s="395"/>
      <c r="J171" s="91"/>
      <c r="K171" s="23"/>
      <c r="L171" s="23"/>
      <c r="M171" s="23"/>
      <c r="N171" s="23"/>
      <c r="O171" s="23"/>
    </row>
    <row r="172" spans="1:15" ht="24.95" customHeight="1" thickTop="1" thickBot="1">
      <c r="A172" s="23"/>
      <c r="B172" s="23"/>
      <c r="C172" s="36"/>
      <c r="D172" s="364" t="s">
        <v>334</v>
      </c>
      <c r="E172" s="397"/>
      <c r="F172" s="81" t="s">
        <v>32</v>
      </c>
      <c r="G172" s="55"/>
      <c r="H172" s="81" t="s">
        <v>32</v>
      </c>
      <c r="I172" s="253" t="s">
        <v>5</v>
      </c>
      <c r="J172" s="415">
        <v>98</v>
      </c>
      <c r="K172" s="263" t="s">
        <v>371</v>
      </c>
      <c r="L172" s="23"/>
      <c r="M172" s="23"/>
      <c r="N172" s="23"/>
      <c r="O172" s="23"/>
    </row>
    <row r="173" spans="1:15" ht="16.5" thickTop="1" thickBot="1">
      <c r="A173" s="23"/>
      <c r="B173" s="23"/>
      <c r="C173" s="36"/>
      <c r="D173" s="364" t="s">
        <v>340</v>
      </c>
      <c r="E173" s="397"/>
      <c r="F173" s="258">
        <v>1.4999999999999999E-2</v>
      </c>
      <c r="G173" s="33"/>
      <c r="H173" s="254">
        <v>0.1</v>
      </c>
      <c r="I173" s="252"/>
      <c r="J173" s="416">
        <v>1.4999999999999999E-2</v>
      </c>
      <c r="K173" s="263" t="s">
        <v>372</v>
      </c>
      <c r="L173" s="23"/>
      <c r="M173" s="23"/>
      <c r="N173" s="23"/>
      <c r="O173" s="23"/>
    </row>
    <row r="174" spans="1:15" ht="16.5" thickTop="1" thickBot="1">
      <c r="A174" s="23"/>
      <c r="B174" s="23"/>
      <c r="C174" s="36"/>
      <c r="D174" s="449" t="s">
        <v>335</v>
      </c>
      <c r="E174" s="449"/>
      <c r="F174" s="81" t="s">
        <v>32</v>
      </c>
      <c r="G174" s="55"/>
      <c r="H174" s="81" t="s">
        <v>32</v>
      </c>
      <c r="I174" s="373" t="s">
        <v>5</v>
      </c>
      <c r="J174" s="268">
        <f>(J172*J173)</f>
        <v>1.47</v>
      </c>
      <c r="K174" s="24"/>
      <c r="L174" s="23"/>
      <c r="M174" s="23"/>
      <c r="N174" s="23"/>
      <c r="O174" s="23"/>
    </row>
    <row r="175" spans="1:15" ht="16.5" thickTop="1" thickBot="1">
      <c r="A175" s="23"/>
      <c r="B175" s="23"/>
      <c r="C175" s="363" t="s">
        <v>336</v>
      </c>
      <c r="D175" s="362"/>
      <c r="E175" s="362"/>
      <c r="F175" s="206"/>
      <c r="G175" s="89"/>
      <c r="H175" s="206"/>
      <c r="I175" s="45"/>
      <c r="J175" s="347"/>
      <c r="K175" s="24"/>
      <c r="L175" s="23"/>
      <c r="M175" s="23"/>
      <c r="N175" s="23"/>
      <c r="O175" s="23"/>
    </row>
    <row r="176" spans="1:15" ht="17.45" customHeight="1" thickTop="1" thickBot="1">
      <c r="A176" s="23"/>
      <c r="B176" s="23"/>
      <c r="C176" s="36"/>
      <c r="D176" s="445" t="s">
        <v>327</v>
      </c>
      <c r="E176" s="445"/>
      <c r="F176" s="258">
        <v>1E-3</v>
      </c>
      <c r="G176" s="33"/>
      <c r="H176" s="360">
        <v>5.0000000000000001E-3</v>
      </c>
      <c r="I176" s="45"/>
      <c r="J176" s="417"/>
      <c r="K176" s="24"/>
      <c r="L176" s="23"/>
      <c r="M176" s="23"/>
      <c r="N176" s="23"/>
      <c r="O176" s="23"/>
    </row>
    <row r="177" spans="1:15" ht="17.45" customHeight="1" thickTop="1" thickBot="1">
      <c r="A177" s="23"/>
      <c r="B177" s="23"/>
      <c r="C177" s="36"/>
      <c r="D177" s="445" t="s">
        <v>333</v>
      </c>
      <c r="E177" s="445"/>
      <c r="F177" s="81" t="s">
        <v>32</v>
      </c>
      <c r="G177" s="55"/>
      <c r="H177" s="81" t="s">
        <v>32</v>
      </c>
      <c r="I177" s="104" t="s">
        <v>5</v>
      </c>
      <c r="J177" s="268">
        <f>J172*J176</f>
        <v>0</v>
      </c>
      <c r="K177" s="24"/>
      <c r="L177" s="23"/>
      <c r="M177" s="23"/>
      <c r="N177" s="23"/>
      <c r="O177" s="23"/>
    </row>
    <row r="178" spans="1:15" ht="17.45" customHeight="1" thickTop="1" thickBot="1">
      <c r="A178" s="23"/>
      <c r="B178" s="23"/>
      <c r="C178" s="36"/>
      <c r="D178" s="445" t="s">
        <v>331</v>
      </c>
      <c r="E178" s="445"/>
      <c r="F178" s="33">
        <v>0.1</v>
      </c>
      <c r="G178" s="33"/>
      <c r="H178" s="33">
        <v>0.3</v>
      </c>
      <c r="I178" s="143" t="s">
        <v>5</v>
      </c>
      <c r="J178" s="402"/>
      <c r="K178" s="24"/>
      <c r="L178" s="23"/>
      <c r="M178" s="23"/>
      <c r="N178" s="23"/>
      <c r="O178" s="23"/>
    </row>
    <row r="179" spans="1:15" ht="16.5" thickTop="1" thickBot="1">
      <c r="A179" s="23"/>
      <c r="B179" s="23"/>
      <c r="C179" s="36"/>
      <c r="D179" s="446" t="s">
        <v>332</v>
      </c>
      <c r="E179" s="446"/>
      <c r="F179" s="81" t="s">
        <v>32</v>
      </c>
      <c r="G179" s="55"/>
      <c r="H179" s="81" t="s">
        <v>32</v>
      </c>
      <c r="I179" s="104" t="s">
        <v>5</v>
      </c>
      <c r="J179" s="365">
        <f>SUM(J177+J178)</f>
        <v>0</v>
      </c>
      <c r="K179" s="24"/>
      <c r="L179" s="23"/>
      <c r="M179" s="23"/>
      <c r="N179" s="23"/>
      <c r="O179" s="23"/>
    </row>
    <row r="180" spans="1:15" ht="16.5" thickTop="1" thickBot="1">
      <c r="A180" s="23"/>
      <c r="B180" s="23"/>
      <c r="C180" s="36" t="s">
        <v>337</v>
      </c>
      <c r="D180" s="394"/>
      <c r="E180" s="398"/>
      <c r="F180" s="206"/>
      <c r="G180" s="89"/>
      <c r="H180" s="206"/>
      <c r="I180" s="45"/>
      <c r="J180" s="86"/>
      <c r="K180" s="24"/>
      <c r="L180" s="23"/>
      <c r="M180" s="23"/>
      <c r="N180" s="23"/>
      <c r="O180" s="23"/>
    </row>
    <row r="181" spans="1:15" ht="16.5" thickTop="1" thickBot="1">
      <c r="A181" s="23"/>
      <c r="B181" s="23"/>
      <c r="C181" s="36"/>
      <c r="D181" s="441" t="s">
        <v>111</v>
      </c>
      <c r="E181" s="441"/>
      <c r="F181" s="142">
        <v>8.2142857142857101E-2</v>
      </c>
      <c r="G181" s="142"/>
      <c r="H181" s="142">
        <v>0.33571428571428502</v>
      </c>
      <c r="I181" s="143" t="s">
        <v>5</v>
      </c>
      <c r="J181" s="402">
        <v>3.35849056603773E-2</v>
      </c>
      <c r="K181" s="24"/>
      <c r="L181" s="23"/>
      <c r="M181" s="23"/>
      <c r="N181" s="23"/>
      <c r="O181" s="23"/>
    </row>
    <row r="182" spans="1:15" ht="16.5" thickTop="1" thickBot="1">
      <c r="A182" s="92"/>
      <c r="B182" s="92"/>
      <c r="C182" s="140"/>
      <c r="D182" s="441" t="s">
        <v>241</v>
      </c>
      <c r="E182" s="441"/>
      <c r="F182" s="142">
        <v>9.0119047619047599E-2</v>
      </c>
      <c r="G182" s="142"/>
      <c r="H182" s="142">
        <v>0.354761904761904</v>
      </c>
      <c r="I182" s="143" t="s">
        <v>5</v>
      </c>
      <c r="J182" s="402">
        <v>3.1320754716981099E-2</v>
      </c>
      <c r="K182" s="24"/>
      <c r="L182" s="92"/>
      <c r="M182" s="92"/>
      <c r="N182" s="92"/>
      <c r="O182" s="92"/>
    </row>
    <row r="183" spans="1:15" ht="16.5" thickTop="1" thickBot="1">
      <c r="A183" s="92"/>
      <c r="B183" s="92"/>
      <c r="C183" s="140"/>
      <c r="D183" s="441" t="s">
        <v>242</v>
      </c>
      <c r="E183" s="441"/>
      <c r="F183" s="142">
        <v>9.8095238095238096E-2</v>
      </c>
      <c r="G183" s="142"/>
      <c r="H183" s="142">
        <v>0.37380952380952298</v>
      </c>
      <c r="I183" s="143" t="s">
        <v>5</v>
      </c>
      <c r="J183" s="402">
        <v>2.9056603773584801E-2</v>
      </c>
      <c r="K183" s="24"/>
      <c r="L183" s="92"/>
      <c r="M183" s="92"/>
      <c r="N183" s="92"/>
      <c r="O183" s="92"/>
    </row>
    <row r="184" spans="1:15" ht="16.5" thickTop="1" thickBot="1">
      <c r="A184" s="92"/>
      <c r="B184" s="92"/>
      <c r="C184" s="140"/>
      <c r="D184" s="441" t="s">
        <v>112</v>
      </c>
      <c r="E184" s="441"/>
      <c r="F184" s="142">
        <v>0.106071428571429</v>
      </c>
      <c r="G184" s="142"/>
      <c r="H184" s="142">
        <v>0.39285714285714302</v>
      </c>
      <c r="I184" s="143" t="s">
        <v>5</v>
      </c>
      <c r="J184" s="402">
        <v>2.67924528301886E-2</v>
      </c>
      <c r="K184" s="24"/>
      <c r="L184" s="92"/>
      <c r="M184" s="92"/>
      <c r="N184" s="92"/>
      <c r="O184" s="92"/>
    </row>
    <row r="185" spans="1:15" ht="16.5" thickTop="1" thickBot="1">
      <c r="A185" s="92"/>
      <c r="B185" s="92"/>
      <c r="C185" s="140"/>
      <c r="D185" s="441" t="s">
        <v>113</v>
      </c>
      <c r="E185" s="441"/>
      <c r="F185" s="142">
        <v>0.11404761904761899</v>
      </c>
      <c r="G185" s="142"/>
      <c r="H185" s="142">
        <v>0.411904761904762</v>
      </c>
      <c r="I185" s="143" t="s">
        <v>5</v>
      </c>
      <c r="J185" s="402">
        <v>2.4528301886792399E-2</v>
      </c>
      <c r="K185" s="24"/>
      <c r="L185" s="92"/>
      <c r="M185" s="92"/>
      <c r="N185" s="92"/>
      <c r="O185" s="92"/>
    </row>
    <row r="186" spans="1:15" ht="16.5" thickTop="1" thickBot="1">
      <c r="A186" s="92"/>
      <c r="B186" s="92"/>
      <c r="C186" s="140"/>
      <c r="D186" s="441" t="s">
        <v>114</v>
      </c>
      <c r="E186" s="441"/>
      <c r="F186" s="142">
        <v>0.12202380952380899</v>
      </c>
      <c r="G186" s="142"/>
      <c r="H186" s="142">
        <v>0.43095238095238098</v>
      </c>
      <c r="I186" s="143" t="s">
        <v>5</v>
      </c>
      <c r="J186" s="402">
        <v>2.2264150943396201E-2</v>
      </c>
      <c r="K186" s="24"/>
      <c r="L186" s="92"/>
      <c r="M186" s="92"/>
      <c r="N186" s="92"/>
      <c r="O186" s="92"/>
    </row>
    <row r="187" spans="1:15" ht="16.5" thickTop="1" thickBot="1">
      <c r="A187" s="92"/>
      <c r="B187" s="92"/>
      <c r="C187" s="140"/>
      <c r="D187" s="441" t="s">
        <v>341</v>
      </c>
      <c r="E187" s="441"/>
      <c r="F187" s="142">
        <v>0.13</v>
      </c>
      <c r="G187" s="142"/>
      <c r="H187" s="142">
        <v>0.45</v>
      </c>
      <c r="I187" s="143" t="s">
        <v>5</v>
      </c>
      <c r="J187" s="402">
        <v>1.99999999999999E-2</v>
      </c>
      <c r="K187" s="24"/>
      <c r="L187" s="92"/>
      <c r="M187" s="92"/>
      <c r="N187" s="92"/>
      <c r="O187" s="92"/>
    </row>
    <row r="188" spans="1:15" ht="16.5" thickTop="1" thickBot="1">
      <c r="A188" s="92"/>
      <c r="B188" s="92"/>
      <c r="C188" s="140"/>
      <c r="D188" s="438" t="s">
        <v>253</v>
      </c>
      <c r="E188" s="438"/>
      <c r="F188" s="33">
        <v>0.13797619047619</v>
      </c>
      <c r="G188" s="33"/>
      <c r="H188" s="33">
        <v>0.46904761904761899</v>
      </c>
      <c r="I188" s="34" t="s">
        <v>5</v>
      </c>
      <c r="J188" s="404"/>
      <c r="K188" s="24"/>
      <c r="L188" s="92"/>
      <c r="M188" s="92"/>
      <c r="N188" s="92"/>
      <c r="O188" s="92"/>
    </row>
    <row r="189" spans="1:15" ht="16.5" thickTop="1" thickBot="1">
      <c r="A189" s="92"/>
      <c r="B189" s="92"/>
      <c r="C189" s="140"/>
      <c r="D189" s="441" t="s">
        <v>31</v>
      </c>
      <c r="E189" s="441"/>
      <c r="F189" s="206" t="s">
        <v>32</v>
      </c>
      <c r="G189" s="89"/>
      <c r="H189" s="206" t="s">
        <v>32</v>
      </c>
      <c r="I189" s="143" t="s">
        <v>5</v>
      </c>
      <c r="J189" s="402"/>
      <c r="K189" s="24"/>
      <c r="L189" s="92"/>
      <c r="M189" s="92"/>
      <c r="N189" s="92"/>
      <c r="O189" s="92"/>
    </row>
    <row r="190" spans="1:15" ht="16.5" thickTop="1" thickBot="1">
      <c r="A190" s="92"/>
      <c r="B190" s="92"/>
      <c r="C190" s="140"/>
      <c r="D190" s="441" t="s">
        <v>31</v>
      </c>
      <c r="E190" s="441"/>
      <c r="F190" s="206" t="s">
        <v>32</v>
      </c>
      <c r="G190" s="89"/>
      <c r="H190" s="206" t="s">
        <v>32</v>
      </c>
      <c r="I190" s="143" t="s">
        <v>5</v>
      </c>
      <c r="J190" s="402"/>
      <c r="K190" s="24"/>
      <c r="L190" s="92"/>
      <c r="M190" s="92"/>
      <c r="N190" s="92"/>
      <c r="O190" s="92"/>
    </row>
    <row r="191" spans="1:15" ht="16.5" thickTop="1" thickBot="1">
      <c r="A191" s="92"/>
      <c r="B191" s="92"/>
      <c r="C191" s="435" t="s">
        <v>339</v>
      </c>
      <c r="D191" s="435"/>
      <c r="E191" s="442"/>
      <c r="F191" s="84">
        <f>SUM(F178:F190)</f>
        <v>0.98047619047618984</v>
      </c>
      <c r="G191" s="85"/>
      <c r="H191" s="84">
        <f>SUM(H178:H190)</f>
        <v>3.5190476190476172</v>
      </c>
      <c r="I191" s="103" t="s">
        <v>5</v>
      </c>
      <c r="J191" s="259">
        <f>SUM(J181:J190)+J174+J179</f>
        <v>1.6575471698113202</v>
      </c>
      <c r="K191" s="209" t="s">
        <v>265</v>
      </c>
      <c r="L191" s="92"/>
      <c r="M191" s="92"/>
      <c r="N191" s="92"/>
      <c r="O191" s="92"/>
    </row>
    <row r="192" spans="1:15" ht="15.75" thickTop="1">
      <c r="A192" s="23"/>
      <c r="B192" s="23"/>
      <c r="C192" s="36"/>
      <c r="D192" s="41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1:15">
      <c r="A193" s="23"/>
      <c r="B193" s="23"/>
      <c r="C193" s="36"/>
      <c r="D193" s="41"/>
      <c r="E193" s="137"/>
      <c r="F193" s="59"/>
      <c r="G193" s="59"/>
      <c r="H193" s="59"/>
      <c r="I193" s="104"/>
      <c r="J193" s="52"/>
      <c r="K193" s="24"/>
      <c r="L193" s="23"/>
      <c r="M193" s="23"/>
      <c r="N193" s="23"/>
      <c r="O193" s="23"/>
    </row>
    <row r="194" spans="1:15">
      <c r="A194" s="23"/>
      <c r="B194" s="23"/>
      <c r="C194" s="117"/>
      <c r="D194" s="124"/>
      <c r="E194" s="129"/>
      <c r="F194" s="130"/>
      <c r="G194" s="130"/>
      <c r="H194" s="130"/>
      <c r="I194" s="131"/>
      <c r="J194" s="136"/>
      <c r="K194" s="24"/>
      <c r="L194" s="23"/>
      <c r="M194" s="23"/>
      <c r="N194" s="23"/>
      <c r="O194" s="23"/>
    </row>
    <row r="195" spans="1:15" ht="15.75" thickBot="1">
      <c r="A195" s="23"/>
      <c r="B195" s="23"/>
      <c r="C195" s="36" t="s">
        <v>263</v>
      </c>
      <c r="D195" s="36"/>
      <c r="E195" s="364"/>
      <c r="F195" s="55"/>
      <c r="G195" s="33"/>
      <c r="H195" s="55"/>
      <c r="I195" s="45"/>
      <c r="J195" s="86"/>
      <c r="K195" s="24"/>
      <c r="L195" s="23"/>
      <c r="M195" s="23"/>
      <c r="N195" s="23"/>
      <c r="O195" s="23"/>
    </row>
    <row r="196" spans="1:15" ht="16.5" thickTop="1" thickBot="1">
      <c r="A196" s="23"/>
      <c r="B196" s="23"/>
      <c r="C196" s="36"/>
      <c r="D196" s="443" t="s">
        <v>342</v>
      </c>
      <c r="E196" s="443"/>
      <c r="F196" s="81" t="s">
        <v>32</v>
      </c>
      <c r="G196" s="55"/>
      <c r="H196" s="81" t="s">
        <v>32</v>
      </c>
      <c r="I196" s="253" t="s">
        <v>5</v>
      </c>
      <c r="J196" s="415">
        <v>98</v>
      </c>
      <c r="K196" s="24"/>
      <c r="L196" s="23"/>
      <c r="M196" s="23"/>
      <c r="N196" s="23"/>
      <c r="O196" s="23"/>
    </row>
    <row r="197" spans="1:15" ht="16.5" thickTop="1" thickBot="1">
      <c r="A197" s="23"/>
      <c r="B197" s="23"/>
      <c r="C197" s="36"/>
      <c r="D197" s="443" t="s">
        <v>343</v>
      </c>
      <c r="E197" s="443"/>
      <c r="F197" s="293">
        <v>0.02</v>
      </c>
      <c r="G197" s="33"/>
      <c r="H197" s="254">
        <v>0.05</v>
      </c>
      <c r="I197" s="252"/>
      <c r="J197" s="416">
        <v>0.02</v>
      </c>
      <c r="K197" s="24"/>
      <c r="L197" s="23"/>
      <c r="M197" s="23"/>
      <c r="N197" s="23"/>
      <c r="O197" s="23"/>
    </row>
    <row r="198" spans="1:15" ht="16.5" thickTop="1" thickBot="1">
      <c r="A198" s="23"/>
      <c r="B198" s="23"/>
      <c r="C198" s="36"/>
      <c r="D198" s="443" t="s">
        <v>344</v>
      </c>
      <c r="E198" s="443"/>
      <c r="F198" s="81" t="s">
        <v>32</v>
      </c>
      <c r="G198" s="55"/>
      <c r="H198" s="81" t="s">
        <v>32</v>
      </c>
      <c r="I198" s="253" t="s">
        <v>5</v>
      </c>
      <c r="J198" s="264">
        <f>(J196*J197)</f>
        <v>1.96</v>
      </c>
      <c r="K198" s="24"/>
      <c r="L198" s="23"/>
      <c r="M198" s="23"/>
      <c r="N198" s="23"/>
      <c r="O198" s="23"/>
    </row>
    <row r="199" spans="1:15" ht="16.5" thickTop="1" thickBot="1">
      <c r="A199" s="23"/>
      <c r="B199" s="23"/>
      <c r="C199" s="36"/>
      <c r="D199" s="394"/>
      <c r="E199" s="394"/>
      <c r="F199" s="81"/>
      <c r="G199" s="55"/>
      <c r="H199" s="81"/>
      <c r="I199" s="45"/>
      <c r="J199" s="264"/>
      <c r="K199" s="24"/>
      <c r="L199" s="23"/>
      <c r="M199" s="23"/>
      <c r="N199" s="23"/>
      <c r="O199" s="23"/>
    </row>
    <row r="200" spans="1:15" ht="16.5" thickTop="1" thickBot="1">
      <c r="A200" s="23"/>
      <c r="B200" s="23"/>
      <c r="C200" s="36"/>
      <c r="D200" s="438" t="s">
        <v>111</v>
      </c>
      <c r="E200" s="438"/>
      <c r="F200" s="142">
        <v>0.15</v>
      </c>
      <c r="G200" s="142"/>
      <c r="H200" s="142">
        <v>0.3</v>
      </c>
      <c r="I200" s="34" t="s">
        <v>5</v>
      </c>
      <c r="J200" s="402"/>
      <c r="K200" s="24"/>
      <c r="L200" s="23"/>
      <c r="M200" s="23"/>
      <c r="N200" s="23"/>
      <c r="O200" s="23"/>
    </row>
    <row r="201" spans="1:15" ht="16.5" thickTop="1" thickBot="1">
      <c r="A201" s="23"/>
      <c r="B201" s="23"/>
      <c r="C201" s="36"/>
      <c r="D201" s="438" t="s">
        <v>253</v>
      </c>
      <c r="E201" s="438"/>
      <c r="F201" s="33">
        <v>0.2</v>
      </c>
      <c r="G201" s="33"/>
      <c r="H201" s="33">
        <v>0.3</v>
      </c>
      <c r="I201" s="34" t="s">
        <v>5</v>
      </c>
      <c r="J201" s="404"/>
      <c r="K201" s="24"/>
      <c r="L201" s="23"/>
      <c r="M201" s="23"/>
      <c r="N201" s="23"/>
      <c r="O201" s="23"/>
    </row>
    <row r="202" spans="1:15" ht="16.5" thickTop="1" thickBot="1">
      <c r="A202" s="23"/>
      <c r="B202" s="23"/>
      <c r="C202" s="36"/>
      <c r="D202" s="438" t="s">
        <v>31</v>
      </c>
      <c r="E202" s="438"/>
      <c r="F202" s="81" t="s">
        <v>32</v>
      </c>
      <c r="G202" s="55"/>
      <c r="H202" s="81" t="s">
        <v>32</v>
      </c>
      <c r="I202" s="34" t="s">
        <v>5</v>
      </c>
      <c r="J202" s="402"/>
      <c r="K202" s="24"/>
      <c r="L202" s="23"/>
      <c r="M202" s="23"/>
      <c r="N202" s="23"/>
      <c r="O202" s="23"/>
    </row>
    <row r="203" spans="1:15" ht="16.5" thickTop="1" thickBot="1">
      <c r="A203" s="23"/>
      <c r="B203" s="23"/>
      <c r="C203" s="36"/>
      <c r="D203" s="438" t="s">
        <v>31</v>
      </c>
      <c r="E203" s="438"/>
      <c r="F203" s="81" t="s">
        <v>32</v>
      </c>
      <c r="G203" s="55"/>
      <c r="H203" s="81" t="s">
        <v>32</v>
      </c>
      <c r="I203" s="34" t="s">
        <v>5</v>
      </c>
      <c r="J203" s="402"/>
      <c r="K203" s="24"/>
      <c r="L203" s="23"/>
      <c r="M203" s="23"/>
      <c r="N203" s="23"/>
      <c r="O203" s="23"/>
    </row>
    <row r="204" spans="1:15" ht="16.5" thickTop="1" thickBot="1">
      <c r="A204" s="23"/>
      <c r="B204" s="23"/>
      <c r="C204" s="36"/>
      <c r="D204" s="435" t="s">
        <v>244</v>
      </c>
      <c r="E204" s="442"/>
      <c r="F204" s="84">
        <f>SUM(F201:F203)</f>
        <v>0.2</v>
      </c>
      <c r="G204" s="85"/>
      <c r="H204" s="84">
        <f>SUM(H201:H203)</f>
        <v>0.3</v>
      </c>
      <c r="I204" s="103" t="s">
        <v>5</v>
      </c>
      <c r="J204" s="138">
        <f>SUM(J198:J203)</f>
        <v>1.96</v>
      </c>
      <c r="K204" s="209" t="s">
        <v>266</v>
      </c>
      <c r="L204" s="23"/>
      <c r="M204" s="23"/>
      <c r="N204" s="23"/>
      <c r="O204" s="23"/>
    </row>
    <row r="205" spans="1:15" ht="15.75" thickTop="1">
      <c r="A205" s="23"/>
      <c r="B205" s="23"/>
      <c r="C205" s="36"/>
      <c r="D205" s="41"/>
      <c r="E205" s="139"/>
      <c r="F205" s="59"/>
      <c r="G205" s="59"/>
      <c r="H205" s="59"/>
      <c r="I205" s="98"/>
      <c r="J205" s="91"/>
      <c r="K205" s="24"/>
      <c r="L205" s="23"/>
      <c r="M205" s="23"/>
      <c r="N205" s="23"/>
      <c r="O205" s="23"/>
    </row>
    <row r="206" spans="1:15">
      <c r="A206" s="23"/>
      <c r="B206" s="23"/>
      <c r="C206" s="117"/>
      <c r="D206" s="124"/>
      <c r="E206" s="129"/>
      <c r="F206" s="130"/>
      <c r="G206" s="130"/>
      <c r="H206" s="130"/>
      <c r="I206" s="131"/>
      <c r="J206" s="136"/>
      <c r="K206" s="24"/>
      <c r="L206" s="23"/>
      <c r="M206" s="23"/>
      <c r="N206" s="23"/>
      <c r="O206" s="23"/>
    </row>
    <row r="207" spans="1:15">
      <c r="A207" s="23"/>
      <c r="B207" s="23"/>
      <c r="C207" s="24"/>
      <c r="D207" s="92"/>
      <c r="E207" s="40"/>
      <c r="F207" s="59"/>
      <c r="G207" s="59"/>
      <c r="H207" s="59"/>
      <c r="I207" s="395"/>
      <c r="J207" s="91"/>
      <c r="K207" s="24"/>
      <c r="L207" s="23"/>
      <c r="M207" s="23"/>
      <c r="N207" s="23"/>
      <c r="O207" s="23"/>
    </row>
    <row r="208" spans="1:15" ht="15.75" thickBot="1">
      <c r="A208" s="23"/>
      <c r="B208" s="23"/>
      <c r="C208" s="374" t="s">
        <v>264</v>
      </c>
      <c r="D208" s="374"/>
      <c r="E208" s="23"/>
      <c r="F208" s="55"/>
      <c r="G208" s="33"/>
      <c r="H208" s="89"/>
      <c r="I208" s="45"/>
      <c r="J208" s="86"/>
      <c r="K208" s="24"/>
      <c r="L208" s="23"/>
      <c r="M208" s="23"/>
      <c r="N208" s="23"/>
      <c r="O208" s="23"/>
    </row>
    <row r="209" spans="1:15" ht="16.5" thickTop="1" thickBot="1">
      <c r="A209" s="23"/>
      <c r="B209" s="23"/>
      <c r="C209" s="28"/>
      <c r="D209" s="438" t="s">
        <v>135</v>
      </c>
      <c r="E209" s="438"/>
      <c r="F209" s="33">
        <v>0.20499999999999999</v>
      </c>
      <c r="G209" s="33"/>
      <c r="H209" s="33">
        <v>0.77500000000000002</v>
      </c>
      <c r="I209" s="34" t="s">
        <v>5</v>
      </c>
      <c r="J209" s="402"/>
      <c r="K209" s="23"/>
      <c r="L209" s="23"/>
      <c r="M209" s="23"/>
      <c r="N209" s="23"/>
      <c r="O209" s="23"/>
    </row>
    <row r="210" spans="1:15" ht="16.5" thickTop="1" thickBot="1">
      <c r="A210" s="23"/>
      <c r="B210" s="23"/>
      <c r="C210" s="28"/>
      <c r="D210" s="438" t="s">
        <v>57</v>
      </c>
      <c r="E210" s="438"/>
      <c r="F210" s="33">
        <v>0.22</v>
      </c>
      <c r="G210" s="33"/>
      <c r="H210" s="33">
        <v>0.85</v>
      </c>
      <c r="I210" s="34" t="s">
        <v>5</v>
      </c>
      <c r="J210" s="404"/>
      <c r="K210" s="23"/>
      <c r="L210" s="23"/>
      <c r="M210" s="23"/>
      <c r="N210" s="23"/>
      <c r="O210" s="23"/>
    </row>
    <row r="211" spans="1:15" ht="16.5" thickTop="1" thickBot="1">
      <c r="A211" s="23"/>
      <c r="B211" s="23"/>
      <c r="C211" s="28"/>
      <c r="D211" s="438" t="s">
        <v>238</v>
      </c>
      <c r="E211" s="438"/>
      <c r="F211" s="33">
        <v>0.23499999999999999</v>
      </c>
      <c r="G211" s="33"/>
      <c r="H211" s="33">
        <v>0.92500000000000004</v>
      </c>
      <c r="I211" s="34" t="s">
        <v>5</v>
      </c>
      <c r="J211" s="404"/>
      <c r="K211" s="23"/>
      <c r="L211" s="23"/>
      <c r="M211" s="23"/>
      <c r="N211" s="23"/>
      <c r="O211" s="23"/>
    </row>
    <row r="212" spans="1:15" ht="16.5" thickTop="1" thickBot="1">
      <c r="A212" s="23"/>
      <c r="B212" s="23"/>
      <c r="C212" s="28"/>
      <c r="D212" s="438" t="s">
        <v>43</v>
      </c>
      <c r="E212" s="438"/>
      <c r="F212" s="33">
        <v>0.25</v>
      </c>
      <c r="G212" s="33"/>
      <c r="H212" s="33">
        <v>1</v>
      </c>
      <c r="I212" s="34" t="s">
        <v>5</v>
      </c>
      <c r="J212" s="404"/>
      <c r="K212" s="23"/>
      <c r="L212" s="23"/>
      <c r="M212" s="23"/>
      <c r="N212" s="23"/>
      <c r="O212" s="23"/>
    </row>
    <row r="213" spans="1:15" ht="16.5" thickTop="1" thickBot="1">
      <c r="A213" s="23"/>
      <c r="B213" s="23"/>
      <c r="C213" s="28"/>
      <c r="D213" s="438" t="s">
        <v>53</v>
      </c>
      <c r="E213" s="438"/>
      <c r="F213" s="33">
        <v>0.26500000000000001</v>
      </c>
      <c r="G213" s="33"/>
      <c r="H213" s="33">
        <v>1.075</v>
      </c>
      <c r="I213" s="34" t="s">
        <v>5</v>
      </c>
      <c r="J213" s="404"/>
      <c r="K213" s="23"/>
      <c r="L213" s="23"/>
      <c r="M213" s="23"/>
      <c r="N213" s="23"/>
      <c r="O213" s="23"/>
    </row>
    <row r="214" spans="1:15" ht="16.5" thickTop="1" thickBot="1">
      <c r="A214" s="23"/>
      <c r="B214" s="23"/>
      <c r="C214" s="24"/>
      <c r="D214" s="438" t="s">
        <v>31</v>
      </c>
      <c r="E214" s="438"/>
      <c r="F214" s="81" t="s">
        <v>32</v>
      </c>
      <c r="G214" s="55"/>
      <c r="H214" s="81" t="s">
        <v>32</v>
      </c>
      <c r="I214" s="34" t="s">
        <v>5</v>
      </c>
      <c r="J214" s="404"/>
      <c r="K214" s="23"/>
      <c r="L214" s="23"/>
      <c r="M214" s="23"/>
      <c r="N214" s="23"/>
      <c r="O214" s="23"/>
    </row>
    <row r="215" spans="1:15" ht="16.5" thickTop="1" thickBot="1">
      <c r="A215" s="23"/>
      <c r="B215" s="41"/>
      <c r="C215" s="24"/>
      <c r="D215" s="438" t="s">
        <v>31</v>
      </c>
      <c r="E215" s="438"/>
      <c r="F215" s="81" t="s">
        <v>32</v>
      </c>
      <c r="G215" s="55"/>
      <c r="H215" s="81" t="s">
        <v>32</v>
      </c>
      <c r="I215" s="34" t="s">
        <v>5</v>
      </c>
      <c r="J215" s="404"/>
      <c r="K215" s="23"/>
      <c r="L215" s="23"/>
      <c r="M215" s="23"/>
      <c r="N215" s="23"/>
      <c r="O215" s="23"/>
    </row>
    <row r="216" spans="1:15" ht="16.5" thickTop="1" thickBot="1">
      <c r="A216" s="23"/>
      <c r="B216" s="41"/>
      <c r="C216" s="24"/>
      <c r="D216" s="439" t="s">
        <v>254</v>
      </c>
      <c r="E216" s="440"/>
      <c r="F216" s="84">
        <f>SUM(F209:F213)</f>
        <v>1.1749999999999998</v>
      </c>
      <c r="G216" s="85"/>
      <c r="H216" s="84">
        <f>SUM(H233:H259)</f>
        <v>67.676729076117184</v>
      </c>
      <c r="I216" s="393" t="s">
        <v>5</v>
      </c>
      <c r="J216" s="128">
        <f>SUM(J209:J215)</f>
        <v>0</v>
      </c>
      <c r="K216" s="209" t="s">
        <v>276</v>
      </c>
      <c r="L216" s="23"/>
      <c r="M216" s="23"/>
      <c r="N216" s="23"/>
      <c r="O216" s="23"/>
    </row>
    <row r="217" spans="1:15" ht="15.75" thickTop="1">
      <c r="A217" s="23"/>
      <c r="B217" s="23"/>
      <c r="C217" s="140"/>
      <c r="D217" s="140"/>
      <c r="E217" s="140"/>
      <c r="F217" s="140"/>
      <c r="G217" s="140"/>
      <c r="H217" s="140"/>
      <c r="I217" s="140"/>
      <c r="J217" s="140"/>
      <c r="K217" s="24"/>
      <c r="L217" s="23"/>
      <c r="M217" s="23"/>
      <c r="N217" s="23"/>
      <c r="O217" s="23"/>
    </row>
    <row r="218" spans="1:15">
      <c r="A218" s="23"/>
      <c r="B218" s="23"/>
      <c r="C218" s="140"/>
      <c r="D218" s="140"/>
      <c r="E218" s="140"/>
      <c r="F218" s="140"/>
      <c r="G218" s="140"/>
      <c r="H218" s="140"/>
      <c r="I218" s="140"/>
      <c r="J218" s="140"/>
      <c r="K218" s="24"/>
      <c r="L218" s="23"/>
      <c r="M218" s="23"/>
      <c r="N218" s="23"/>
      <c r="O218" s="23"/>
    </row>
    <row r="219" spans="1:15">
      <c r="A219" s="23"/>
      <c r="B219" s="23"/>
      <c r="C219" s="141"/>
      <c r="D219" s="141"/>
      <c r="E219" s="141"/>
      <c r="F219" s="141"/>
      <c r="G219" s="141"/>
      <c r="H219" s="141"/>
      <c r="I219" s="141"/>
      <c r="J219" s="141"/>
      <c r="K219" s="24"/>
      <c r="L219" s="23"/>
      <c r="M219" s="23"/>
      <c r="N219" s="23"/>
      <c r="O219" s="23"/>
    </row>
    <row r="220" spans="1:15" ht="15.75" thickBot="1">
      <c r="A220" s="23"/>
      <c r="B220" s="23"/>
      <c r="C220" s="36"/>
      <c r="D220" s="47" t="s">
        <v>116</v>
      </c>
      <c r="E220" s="23"/>
      <c r="F220" s="55"/>
      <c r="G220" s="33"/>
      <c r="H220" s="55"/>
      <c r="I220" s="45"/>
      <c r="J220" s="88"/>
      <c r="K220" s="24"/>
      <c r="L220" s="23"/>
      <c r="M220" s="23"/>
      <c r="N220" s="23"/>
      <c r="O220" s="23"/>
    </row>
    <row r="221" spans="1:15" ht="16.5" thickTop="1" thickBot="1">
      <c r="A221" s="23"/>
      <c r="B221" s="23"/>
      <c r="C221" s="24"/>
      <c r="D221" s="23"/>
      <c r="E221" s="31" t="s">
        <v>245</v>
      </c>
      <c r="F221" s="33">
        <v>0.63939317953861596</v>
      </c>
      <c r="G221" s="33"/>
      <c r="H221" s="33">
        <v>2.45847542627883</v>
      </c>
      <c r="I221" s="34" t="s">
        <v>5</v>
      </c>
      <c r="J221" s="402">
        <v>1.55</v>
      </c>
      <c r="K221" s="79" t="s">
        <v>131</v>
      </c>
      <c r="L221" s="23"/>
      <c r="M221" s="23"/>
      <c r="N221" s="23"/>
      <c r="O221" s="23"/>
    </row>
    <row r="222" spans="1:15" ht="16.5" thickTop="1" thickBot="1">
      <c r="A222" s="23"/>
      <c r="B222" s="23"/>
      <c r="C222" s="24"/>
      <c r="D222" s="28" t="s">
        <v>261</v>
      </c>
      <c r="E222" s="23"/>
      <c r="F222" s="33">
        <v>0.660957873620863</v>
      </c>
      <c r="G222" s="33"/>
      <c r="H222" s="142">
        <v>2.5758776328986901</v>
      </c>
      <c r="I222" s="45"/>
      <c r="J222" s="86"/>
      <c r="K222" s="24"/>
      <c r="L222" s="23"/>
      <c r="M222" s="23"/>
      <c r="N222" s="23"/>
      <c r="O222" s="23"/>
    </row>
    <row r="223" spans="1:15" ht="16.5" thickTop="1" thickBot="1">
      <c r="A223" s="23"/>
      <c r="B223" s="23"/>
      <c r="C223" s="24"/>
      <c r="D223" s="28"/>
      <c r="E223" s="31" t="s">
        <v>346</v>
      </c>
      <c r="F223" s="33">
        <v>0.68252256770310904</v>
      </c>
      <c r="G223" s="33"/>
      <c r="H223" s="33">
        <v>2.6932798395185502</v>
      </c>
      <c r="I223" s="45"/>
      <c r="J223" s="402"/>
      <c r="K223" s="24"/>
      <c r="L223" s="23"/>
      <c r="M223" s="23"/>
      <c r="N223" s="23"/>
      <c r="O223" s="23"/>
    </row>
    <row r="224" spans="1:15" ht="16.5" thickTop="1" thickBot="1">
      <c r="A224" s="23"/>
      <c r="B224" s="23"/>
      <c r="C224" s="24"/>
      <c r="D224" s="28"/>
      <c r="E224" s="31" t="s">
        <v>347</v>
      </c>
      <c r="F224" s="33">
        <v>0.70408726178535597</v>
      </c>
      <c r="G224" s="33"/>
      <c r="H224" s="33">
        <v>2.8106820461384099</v>
      </c>
      <c r="I224" s="45"/>
      <c r="J224" s="404"/>
      <c r="K224" s="24"/>
      <c r="L224" s="23"/>
      <c r="M224" s="23"/>
      <c r="N224" s="23"/>
      <c r="O224" s="23"/>
    </row>
    <row r="225" spans="1:15" ht="16.5" thickTop="1" thickBot="1">
      <c r="A225" s="23"/>
      <c r="B225" s="23"/>
      <c r="C225" s="24"/>
      <c r="D225" s="28"/>
      <c r="E225" s="31" t="s">
        <v>302</v>
      </c>
      <c r="F225" s="33">
        <v>0.725651955867603</v>
      </c>
      <c r="G225" s="33"/>
      <c r="H225" s="33">
        <v>2.92808425275827</v>
      </c>
      <c r="I225" s="45"/>
      <c r="J225" s="404"/>
      <c r="K225" s="24"/>
      <c r="L225" s="23"/>
      <c r="M225" s="23"/>
      <c r="N225" s="23"/>
      <c r="O225" s="23"/>
    </row>
    <row r="226" spans="1:15" ht="16.5" thickTop="1" thickBot="1">
      <c r="A226" s="23"/>
      <c r="B226" s="23"/>
      <c r="C226" s="24"/>
      <c r="D226" s="28"/>
      <c r="E226" s="31" t="s">
        <v>54</v>
      </c>
      <c r="F226" s="33">
        <v>0.74721664994985004</v>
      </c>
      <c r="G226" s="33"/>
      <c r="H226" s="33">
        <v>3.0454864593781301</v>
      </c>
      <c r="I226" s="45"/>
      <c r="J226" s="404"/>
      <c r="K226" s="24"/>
      <c r="L226" s="23"/>
      <c r="M226" s="23"/>
      <c r="N226" s="23"/>
      <c r="O226" s="23"/>
    </row>
    <row r="227" spans="1:15" ht="16.5" thickTop="1" thickBot="1">
      <c r="A227" s="23"/>
      <c r="B227" s="23"/>
      <c r="C227" s="24"/>
      <c r="D227" s="23"/>
      <c r="E227" s="31" t="s">
        <v>135</v>
      </c>
      <c r="F227" s="33">
        <v>0.76878134403209597</v>
      </c>
      <c r="G227" s="33"/>
      <c r="H227" s="33">
        <v>3.1628886659979898</v>
      </c>
      <c r="I227" s="34" t="s">
        <v>5</v>
      </c>
      <c r="J227" s="402"/>
      <c r="K227" s="23"/>
      <c r="L227" s="23"/>
      <c r="M227" s="23"/>
      <c r="N227" s="23"/>
      <c r="O227" s="23"/>
    </row>
    <row r="228" spans="1:15" ht="16.5" thickTop="1" thickBot="1">
      <c r="A228" s="23"/>
      <c r="B228" s="23"/>
      <c r="C228" s="24"/>
      <c r="D228" s="23"/>
      <c r="E228" s="31" t="s">
        <v>57</v>
      </c>
      <c r="F228" s="33">
        <v>0.79034603811434301</v>
      </c>
      <c r="G228" s="33"/>
      <c r="H228" s="33">
        <v>3.2802908726178499</v>
      </c>
      <c r="I228" s="34" t="s">
        <v>5</v>
      </c>
      <c r="J228" s="404"/>
      <c r="K228" s="23"/>
      <c r="L228" s="23"/>
      <c r="M228" s="23"/>
      <c r="N228" s="23"/>
      <c r="O228" s="23"/>
    </row>
    <row r="229" spans="1:15" ht="16.5" thickTop="1" thickBot="1">
      <c r="A229" s="23"/>
      <c r="B229" s="23"/>
      <c r="C229" s="24"/>
      <c r="D229" s="23"/>
      <c r="E229" s="31" t="s">
        <v>348</v>
      </c>
      <c r="F229" s="33">
        <v>0.81191073219659005</v>
      </c>
      <c r="G229" s="33"/>
      <c r="H229" s="33">
        <v>3.39769307923771</v>
      </c>
      <c r="I229" s="34" t="s">
        <v>5</v>
      </c>
      <c r="J229" s="404"/>
      <c r="K229" s="23"/>
      <c r="L229" s="23"/>
      <c r="M229" s="23"/>
      <c r="N229" s="23"/>
      <c r="O229" s="23"/>
    </row>
    <row r="230" spans="1:15" ht="16.5" thickTop="1" thickBot="1">
      <c r="A230" s="23"/>
      <c r="B230" s="23"/>
      <c r="C230" s="24"/>
      <c r="D230" s="23"/>
      <c r="E230" s="31" t="s">
        <v>43</v>
      </c>
      <c r="F230" s="33">
        <v>0.83347542627883697</v>
      </c>
      <c r="G230" s="33"/>
      <c r="H230" s="33">
        <v>3.5150952858575701</v>
      </c>
      <c r="I230" s="34" t="s">
        <v>5</v>
      </c>
      <c r="J230" s="404"/>
      <c r="K230" s="23"/>
      <c r="L230" s="23"/>
      <c r="M230" s="23"/>
      <c r="N230" s="23"/>
      <c r="O230" s="23"/>
    </row>
    <row r="231" spans="1:15" ht="16.5" thickTop="1" thickBot="1">
      <c r="A231" s="23"/>
      <c r="B231" s="23"/>
      <c r="C231" s="24"/>
      <c r="D231" s="23"/>
      <c r="E231" s="31" t="s">
        <v>53</v>
      </c>
      <c r="F231" s="33">
        <v>0.85504012036108301</v>
      </c>
      <c r="G231" s="33"/>
      <c r="H231" s="33">
        <v>3.6324974924774298</v>
      </c>
      <c r="I231" s="34" t="s">
        <v>5</v>
      </c>
      <c r="J231" s="402"/>
      <c r="K231" s="23"/>
      <c r="L231" s="23"/>
      <c r="M231" s="23"/>
      <c r="N231" s="23"/>
      <c r="O231" s="23"/>
    </row>
    <row r="232" spans="1:15" ht="16.5" thickTop="1" thickBot="1">
      <c r="A232" s="23"/>
      <c r="B232" s="23"/>
      <c r="C232" s="24"/>
      <c r="D232" s="28" t="s">
        <v>255</v>
      </c>
      <c r="E232" s="31"/>
      <c r="F232" s="33">
        <v>0.87660481444333005</v>
      </c>
      <c r="G232" s="33"/>
      <c r="H232" s="55">
        <v>3.7498996990972899</v>
      </c>
      <c r="I232" s="45"/>
      <c r="J232" s="294"/>
      <c r="K232" s="24"/>
      <c r="L232" s="23"/>
      <c r="M232" s="23"/>
      <c r="N232" s="23"/>
      <c r="O232" s="23"/>
    </row>
    <row r="233" spans="1:15" ht="16.5" thickTop="1" thickBot="1">
      <c r="A233" s="23"/>
      <c r="B233" s="23"/>
      <c r="C233" s="24"/>
      <c r="D233" s="23"/>
      <c r="E233" s="31" t="s">
        <v>59</v>
      </c>
      <c r="F233" s="55">
        <v>0.89816950852557698</v>
      </c>
      <c r="G233" s="33"/>
      <c r="H233" s="55">
        <v>3.86730190571715</v>
      </c>
      <c r="I233" s="34" t="s">
        <v>5</v>
      </c>
      <c r="J233" s="410"/>
      <c r="K233" s="23"/>
      <c r="L233" s="23"/>
      <c r="M233" s="23"/>
      <c r="N233" s="23"/>
      <c r="O233" s="23"/>
    </row>
    <row r="234" spans="1:15" ht="16.5" thickTop="1" thickBot="1">
      <c r="A234" s="23"/>
      <c r="B234" s="23"/>
      <c r="C234" s="24"/>
      <c r="D234" s="23"/>
      <c r="E234" s="90" t="s">
        <v>70</v>
      </c>
      <c r="F234" s="55">
        <v>0.91973420260782401</v>
      </c>
      <c r="G234" s="33"/>
      <c r="H234" s="55">
        <v>3.9847041123370102</v>
      </c>
      <c r="I234" s="34" t="s">
        <v>5</v>
      </c>
      <c r="J234" s="402"/>
      <c r="K234" s="23"/>
      <c r="L234" s="23"/>
      <c r="M234" s="23"/>
      <c r="N234" s="23"/>
      <c r="O234" s="23"/>
    </row>
    <row r="235" spans="1:15" ht="16.5" thickTop="1" thickBot="1">
      <c r="A235" s="23"/>
      <c r="B235" s="23"/>
      <c r="C235" s="24"/>
      <c r="D235" s="23"/>
      <c r="E235" s="90" t="s">
        <v>71</v>
      </c>
      <c r="F235" s="55">
        <v>0.94129889669007005</v>
      </c>
      <c r="G235" s="33"/>
      <c r="H235" s="55">
        <v>4.1021063189568698</v>
      </c>
      <c r="I235" s="34" t="s">
        <v>5</v>
      </c>
      <c r="J235" s="402"/>
      <c r="K235" s="23"/>
      <c r="L235" s="23"/>
      <c r="M235" s="23"/>
      <c r="N235" s="23"/>
      <c r="O235" s="23"/>
    </row>
    <row r="236" spans="1:15" ht="16.5" thickTop="1" thickBot="1">
      <c r="A236" s="23"/>
      <c r="B236" s="23"/>
      <c r="C236" s="24"/>
      <c r="D236" s="23"/>
      <c r="E236" s="267" t="s">
        <v>349</v>
      </c>
      <c r="F236" s="55">
        <v>0.96286359077231698</v>
      </c>
      <c r="G236" s="23"/>
      <c r="H236" s="55">
        <v>4.21950852557673</v>
      </c>
      <c r="I236" s="34" t="s">
        <v>5</v>
      </c>
      <c r="J236" s="402"/>
      <c r="K236" s="23"/>
      <c r="L236" s="23"/>
      <c r="M236" s="23"/>
      <c r="N236" s="23"/>
      <c r="O236" s="23"/>
    </row>
    <row r="237" spans="1:15" ht="16.5" thickTop="1" thickBot="1">
      <c r="A237" s="23"/>
      <c r="B237" s="23"/>
      <c r="C237" s="24"/>
      <c r="D237" s="23"/>
      <c r="E237" s="266" t="s">
        <v>273</v>
      </c>
      <c r="F237" s="54" t="s">
        <v>32</v>
      </c>
      <c r="G237" s="55"/>
      <c r="H237" s="56" t="s">
        <v>32</v>
      </c>
      <c r="I237" s="34" t="s">
        <v>5</v>
      </c>
      <c r="J237" s="404"/>
      <c r="K237" s="203" t="s">
        <v>271</v>
      </c>
      <c r="L237" s="23"/>
      <c r="M237" s="23"/>
      <c r="N237" s="23"/>
      <c r="O237" s="23"/>
    </row>
    <row r="238" spans="1:15" ht="16.5" thickTop="1" thickBot="1">
      <c r="A238" s="23"/>
      <c r="B238" s="23"/>
      <c r="C238" s="24"/>
      <c r="D238" s="23"/>
      <c r="E238" s="31" t="s">
        <v>31</v>
      </c>
      <c r="F238" s="81" t="s">
        <v>32</v>
      </c>
      <c r="G238" s="55"/>
      <c r="H238" s="81" t="s">
        <v>32</v>
      </c>
      <c r="I238" s="34" t="s">
        <v>5</v>
      </c>
      <c r="J238" s="402"/>
      <c r="K238" s="23"/>
      <c r="L238" s="23"/>
      <c r="M238" s="23"/>
      <c r="N238" s="23"/>
      <c r="O238" s="23"/>
    </row>
    <row r="239" spans="1:15" ht="16.5" thickTop="1" thickBot="1">
      <c r="A239" s="23"/>
      <c r="B239" s="23"/>
      <c r="C239" s="24"/>
      <c r="D239" s="23"/>
      <c r="E239" s="31" t="s">
        <v>31</v>
      </c>
      <c r="F239" s="81" t="s">
        <v>32</v>
      </c>
      <c r="G239" s="55"/>
      <c r="H239" s="81" t="s">
        <v>32</v>
      </c>
      <c r="I239" s="34" t="s">
        <v>5</v>
      </c>
      <c r="J239" s="402"/>
      <c r="K239" s="23"/>
      <c r="L239" s="23"/>
      <c r="M239" s="23"/>
      <c r="N239" s="23"/>
      <c r="O239" s="23"/>
    </row>
    <row r="240" spans="1:15" ht="16.5" thickTop="1" thickBot="1">
      <c r="A240" s="23"/>
      <c r="B240" s="23"/>
      <c r="C240" s="24"/>
      <c r="D240" s="23"/>
      <c r="E240" s="44" t="s">
        <v>243</v>
      </c>
      <c r="F240" s="84">
        <f>SUM(F221:F233)</f>
        <v>9.9941574724172533</v>
      </c>
      <c r="G240" s="85"/>
      <c r="H240" s="84">
        <f>SUM(H221:H233)</f>
        <v>41.117552657973867</v>
      </c>
      <c r="I240" s="103" t="s">
        <v>5</v>
      </c>
      <c r="J240" s="128">
        <f>SUM(J221:J239)</f>
        <v>1.55</v>
      </c>
      <c r="K240" s="23"/>
      <c r="L240" s="23"/>
      <c r="M240" s="23"/>
      <c r="N240" s="23"/>
      <c r="O240" s="23"/>
    </row>
    <row r="241" spans="1:15" ht="15.75" thickTop="1">
      <c r="A241" s="23"/>
      <c r="B241" s="23"/>
      <c r="C241" s="24"/>
      <c r="D241" s="92"/>
      <c r="E241" s="137"/>
      <c r="F241" s="59"/>
      <c r="G241" s="59"/>
      <c r="H241" s="59"/>
      <c r="I241" s="104"/>
      <c r="J241" s="91"/>
      <c r="K241" s="23"/>
      <c r="L241" s="23"/>
      <c r="M241" s="23"/>
      <c r="N241" s="23"/>
      <c r="O241" s="23"/>
    </row>
    <row r="242" spans="1:15">
      <c r="A242" s="23"/>
      <c r="B242" s="23"/>
      <c r="C242" s="448"/>
      <c r="D242" s="448"/>
      <c r="E242" s="448"/>
      <c r="F242" s="448"/>
      <c r="G242" s="448"/>
      <c r="H242" s="448"/>
      <c r="I242" s="448"/>
      <c r="J242" s="448"/>
      <c r="K242" s="23"/>
      <c r="L242" s="23"/>
      <c r="M242" s="23"/>
      <c r="N242" s="23"/>
      <c r="O242" s="23"/>
    </row>
    <row r="243" spans="1:15">
      <c r="A243" s="23"/>
      <c r="B243" s="23"/>
      <c r="C243" s="24"/>
      <c r="D243" s="92"/>
      <c r="E243" s="90"/>
      <c r="F243" s="89"/>
      <c r="G243" s="142"/>
      <c r="H243" s="89"/>
      <c r="I243" s="143"/>
      <c r="J243" s="86"/>
      <c r="K243" s="92"/>
      <c r="L243" s="23"/>
      <c r="M243" s="23"/>
      <c r="N243" s="23"/>
      <c r="O243" s="23"/>
    </row>
    <row r="244" spans="1:15" ht="15.75" thickBot="1">
      <c r="A244" s="23"/>
      <c r="B244" s="23"/>
      <c r="C244" s="24"/>
      <c r="D244" s="47" t="s">
        <v>201</v>
      </c>
      <c r="E244" s="23"/>
      <c r="F244" s="23"/>
      <c r="G244" s="23"/>
      <c r="H244" s="23"/>
      <c r="I244" s="143"/>
      <c r="J244" s="88"/>
      <c r="K244" s="92"/>
      <c r="L244" s="23"/>
      <c r="M244" s="23"/>
      <c r="N244" s="23"/>
      <c r="O244" s="23"/>
    </row>
    <row r="245" spans="1:15" ht="16.5" thickTop="1" thickBot="1">
      <c r="A245" s="23"/>
      <c r="B245" s="23"/>
      <c r="C245" s="24"/>
      <c r="D245" s="23"/>
      <c r="E245" s="249" t="s">
        <v>270</v>
      </c>
      <c r="F245" s="250">
        <v>0.29444444444444501</v>
      </c>
      <c r="G245" s="250"/>
      <c r="H245" s="250">
        <v>0.66111111111111098</v>
      </c>
      <c r="I245" s="251" t="s">
        <v>5</v>
      </c>
      <c r="J245" s="418">
        <v>5.0000000000000301E-2</v>
      </c>
      <c r="K245" s="92"/>
      <c r="L245" s="23"/>
      <c r="M245" s="23"/>
      <c r="N245" s="23"/>
      <c r="O245" s="23"/>
    </row>
    <row r="246" spans="1:15" ht="16.5" thickTop="1" thickBot="1">
      <c r="A246" s="23"/>
      <c r="B246" s="23"/>
      <c r="C246" s="24"/>
      <c r="D246" s="23"/>
      <c r="E246" s="31" t="s">
        <v>57</v>
      </c>
      <c r="F246" s="33">
        <v>0.29111111111111099</v>
      </c>
      <c r="G246" s="33"/>
      <c r="H246" s="33">
        <v>0.64777777777777801</v>
      </c>
      <c r="I246" s="34" t="s">
        <v>5</v>
      </c>
      <c r="J246" s="404">
        <v>-7.8571428571428695E-2</v>
      </c>
      <c r="K246" s="92"/>
      <c r="L246" s="23"/>
      <c r="M246" s="23"/>
      <c r="N246" s="23"/>
      <c r="O246" s="23"/>
    </row>
    <row r="247" spans="1:15" ht="16.5" thickTop="1" thickBot="1">
      <c r="A247" s="23"/>
      <c r="B247" s="23"/>
      <c r="C247" s="24"/>
      <c r="D247" s="23"/>
      <c r="E247" s="31" t="s">
        <v>238</v>
      </c>
      <c r="F247" s="33">
        <v>0.28777777777777802</v>
      </c>
      <c r="G247" s="33"/>
      <c r="H247" s="33">
        <v>0.63444444444444403</v>
      </c>
      <c r="I247" s="34" t="s">
        <v>5</v>
      </c>
      <c r="J247" s="402">
        <v>-0.20714285714285699</v>
      </c>
      <c r="K247" s="92"/>
      <c r="L247" s="23"/>
      <c r="M247" s="23"/>
      <c r="N247" s="23"/>
      <c r="O247" s="23"/>
    </row>
    <row r="248" spans="1:15" ht="16.5" thickTop="1" thickBot="1">
      <c r="A248" s="23"/>
      <c r="B248" s="23"/>
      <c r="C248" s="24"/>
      <c r="D248" s="23"/>
      <c r="E248" s="31" t="s">
        <v>202</v>
      </c>
      <c r="F248" s="33">
        <v>0.284444444444444</v>
      </c>
      <c r="G248" s="23"/>
      <c r="H248" s="33">
        <v>0.62111111111111095</v>
      </c>
      <c r="I248" s="34" t="s">
        <v>5</v>
      </c>
      <c r="J248" s="402">
        <v>-0.33571428571428602</v>
      </c>
      <c r="K248" s="92"/>
      <c r="L248" s="23"/>
      <c r="M248" s="23"/>
      <c r="N248" s="23"/>
      <c r="O248" s="23"/>
    </row>
    <row r="249" spans="1:15" ht="16.5" thickTop="1" thickBot="1">
      <c r="A249" s="23"/>
      <c r="B249" s="23"/>
      <c r="C249" s="24"/>
      <c r="D249" s="23"/>
      <c r="E249" s="31" t="s">
        <v>22</v>
      </c>
      <c r="F249" s="33">
        <v>0.28111111111111098</v>
      </c>
      <c r="G249" s="33"/>
      <c r="H249" s="33">
        <v>0.60777777777777797</v>
      </c>
      <c r="I249" s="34" t="s">
        <v>5</v>
      </c>
      <c r="J249" s="402"/>
      <c r="K249" s="92"/>
      <c r="L249" s="23"/>
      <c r="M249" s="23"/>
      <c r="N249" s="23"/>
      <c r="O249" s="23"/>
    </row>
    <row r="250" spans="1:15" ht="16.5" thickTop="1" thickBot="1">
      <c r="A250" s="23"/>
      <c r="B250" s="23"/>
      <c r="C250" s="24"/>
      <c r="D250" s="23"/>
      <c r="E250" s="31" t="s">
        <v>30</v>
      </c>
      <c r="F250" s="33">
        <v>0.27777777777777801</v>
      </c>
      <c r="G250" s="33"/>
      <c r="H250" s="33">
        <v>0.594444444444445</v>
      </c>
      <c r="I250" s="34" t="s">
        <v>5</v>
      </c>
      <c r="J250" s="419"/>
      <c r="K250" s="92"/>
      <c r="L250" s="23"/>
      <c r="M250" s="23"/>
      <c r="N250" s="23"/>
      <c r="O250" s="23"/>
    </row>
    <row r="251" spans="1:15" ht="16.5" thickTop="1" thickBot="1">
      <c r="A251" s="23"/>
      <c r="B251" s="23"/>
      <c r="C251" s="24"/>
      <c r="D251" s="23"/>
      <c r="E251" s="31" t="s">
        <v>289</v>
      </c>
      <c r="F251" s="33">
        <v>0.27444444444444399</v>
      </c>
      <c r="G251" s="33"/>
      <c r="H251" s="33">
        <v>0.58111111111111102</v>
      </c>
      <c r="I251" s="34"/>
      <c r="J251" s="419"/>
      <c r="K251" s="92"/>
      <c r="L251" s="23"/>
      <c r="M251" s="23"/>
      <c r="N251" s="23"/>
      <c r="O251" s="23"/>
    </row>
    <row r="252" spans="1:15" ht="16.5" thickTop="1" thickBot="1">
      <c r="A252" s="23"/>
      <c r="B252" s="23"/>
      <c r="C252" s="24"/>
      <c r="D252" s="23"/>
      <c r="E252" s="31" t="s">
        <v>42</v>
      </c>
      <c r="F252" s="33">
        <v>0.27111111111111103</v>
      </c>
      <c r="G252" s="33"/>
      <c r="H252" s="33">
        <v>0.56777777777777805</v>
      </c>
      <c r="I252" s="34" t="s">
        <v>5</v>
      </c>
      <c r="J252" s="402"/>
      <c r="K252" s="92"/>
      <c r="L252" s="23"/>
      <c r="M252" s="23"/>
      <c r="N252" s="23"/>
      <c r="O252" s="23"/>
    </row>
    <row r="253" spans="1:15" ht="16.5" thickTop="1" thickBot="1">
      <c r="A253" s="23"/>
      <c r="B253" s="23"/>
      <c r="C253" s="24"/>
      <c r="D253" s="23"/>
      <c r="E253" s="31" t="s">
        <v>43</v>
      </c>
      <c r="F253" s="33">
        <v>0.267777777777778</v>
      </c>
      <c r="G253" s="33"/>
      <c r="H253" s="33">
        <v>0.55444444444444496</v>
      </c>
      <c r="I253" s="34" t="s">
        <v>5</v>
      </c>
      <c r="J253" s="404"/>
      <c r="K253" s="92"/>
      <c r="L253" s="23"/>
      <c r="M253" s="23"/>
      <c r="N253" s="23"/>
      <c r="O253" s="23"/>
    </row>
    <row r="254" spans="1:15" ht="16.5" thickTop="1" thickBot="1">
      <c r="A254" s="23"/>
      <c r="B254" s="23"/>
      <c r="C254" s="24"/>
      <c r="D254" s="23"/>
      <c r="E254" s="248" t="s">
        <v>259</v>
      </c>
      <c r="F254" s="54" t="s">
        <v>32</v>
      </c>
      <c r="G254" s="55"/>
      <c r="H254" s="56" t="s">
        <v>32</v>
      </c>
      <c r="I254" s="34" t="s">
        <v>5</v>
      </c>
      <c r="J254" s="419"/>
      <c r="K254" s="203" t="s">
        <v>271</v>
      </c>
      <c r="L254" s="23"/>
      <c r="M254" s="23"/>
      <c r="N254" s="23"/>
      <c r="O254" s="23"/>
    </row>
    <row r="255" spans="1:15" ht="16.5" thickTop="1" thickBot="1">
      <c r="A255" s="23"/>
      <c r="B255" s="23"/>
      <c r="C255" s="24"/>
      <c r="D255" s="23"/>
      <c r="E255" s="31" t="s">
        <v>31</v>
      </c>
      <c r="F255" s="81" t="s">
        <v>32</v>
      </c>
      <c r="G255" s="55"/>
      <c r="H255" s="81" t="s">
        <v>32</v>
      </c>
      <c r="I255" s="34" t="s">
        <v>5</v>
      </c>
      <c r="J255" s="402"/>
      <c r="K255" s="92"/>
      <c r="L255" s="23"/>
      <c r="M255" s="23"/>
      <c r="N255" s="23"/>
      <c r="O255" s="23"/>
    </row>
    <row r="256" spans="1:15" ht="16.5" thickTop="1" thickBot="1">
      <c r="A256" s="23"/>
      <c r="B256" s="23"/>
      <c r="C256" s="24"/>
      <c r="D256" s="23"/>
      <c r="E256" s="31" t="s">
        <v>31</v>
      </c>
      <c r="F256" s="81" t="s">
        <v>32</v>
      </c>
      <c r="G256" s="55"/>
      <c r="H256" s="81" t="s">
        <v>32</v>
      </c>
      <c r="I256" s="34" t="s">
        <v>5</v>
      </c>
      <c r="J256" s="402"/>
      <c r="K256" s="92"/>
      <c r="L256" s="23"/>
      <c r="M256" s="23"/>
      <c r="N256" s="23"/>
      <c r="O256" s="23"/>
    </row>
    <row r="257" spans="1:15" ht="16.5" thickTop="1" thickBot="1">
      <c r="A257" s="23"/>
      <c r="B257" s="23"/>
      <c r="C257" s="24"/>
      <c r="D257" s="92"/>
      <c r="E257" s="44" t="s">
        <v>260</v>
      </c>
      <c r="F257" s="144">
        <f>SUM(F245:F252)</f>
        <v>2.2622222222222224</v>
      </c>
      <c r="G257" s="145"/>
      <c r="H257" s="144">
        <f>SUM(H245:H252)</f>
        <v>4.9155555555555557</v>
      </c>
      <c r="I257" s="103" t="s">
        <v>5</v>
      </c>
      <c r="J257" s="128">
        <f>SUM(J245:J252)</f>
        <v>-0.5714285714285714</v>
      </c>
      <c r="K257" s="92"/>
      <c r="L257" s="23"/>
      <c r="M257" s="23"/>
      <c r="N257" s="23"/>
      <c r="O257" s="23"/>
    </row>
    <row r="258" spans="1:15" ht="15.75" thickTop="1">
      <c r="A258" s="23"/>
      <c r="B258" s="23"/>
      <c r="C258" s="24"/>
      <c r="D258" s="92"/>
      <c r="E258" s="31"/>
      <c r="F258" s="33"/>
      <c r="G258" s="33"/>
      <c r="H258" s="33"/>
      <c r="I258" s="143"/>
      <c r="J258" s="86"/>
      <c r="K258" s="92"/>
      <c r="L258" s="23"/>
      <c r="M258" s="23"/>
      <c r="N258" s="23"/>
      <c r="O258" s="23"/>
    </row>
    <row r="259" spans="1:15">
      <c r="A259" s="23"/>
      <c r="B259" s="23"/>
      <c r="C259" s="117"/>
      <c r="D259" s="124"/>
      <c r="E259" s="146"/>
      <c r="F259" s="147"/>
      <c r="G259" s="147"/>
      <c r="H259" s="147"/>
      <c r="I259" s="148"/>
      <c r="J259" s="149"/>
      <c r="K259" s="92"/>
      <c r="L259" s="23"/>
      <c r="M259" s="23"/>
      <c r="N259" s="23"/>
      <c r="O259" s="23"/>
    </row>
    <row r="260" spans="1:15">
      <c r="A260" s="23"/>
      <c r="B260" s="41"/>
      <c r="C260" s="24"/>
      <c r="D260" s="23"/>
      <c r="E260" s="82"/>
      <c r="F260" s="59"/>
      <c r="G260" s="59"/>
      <c r="H260" s="59"/>
      <c r="I260" s="395"/>
      <c r="J260" s="91"/>
      <c r="K260" s="23"/>
      <c r="L260" s="23"/>
      <c r="M260" s="23"/>
      <c r="N260" s="23"/>
      <c r="O260" s="23"/>
    </row>
    <row r="261" spans="1:15" ht="15.75" thickBot="1">
      <c r="A261" s="23"/>
      <c r="B261" s="41"/>
      <c r="C261" s="24"/>
      <c r="D261" s="437" t="s">
        <v>183</v>
      </c>
      <c r="E261" s="437"/>
      <c r="F261" s="55"/>
      <c r="G261" s="33"/>
      <c r="H261" s="55"/>
      <c r="I261" s="45"/>
      <c r="J261" s="88"/>
      <c r="K261" s="23"/>
      <c r="L261" s="23"/>
      <c r="M261" s="23"/>
      <c r="N261" s="23"/>
      <c r="O261" s="23"/>
    </row>
    <row r="262" spans="1:15" ht="16.5" thickTop="1" thickBot="1">
      <c r="A262" s="23"/>
      <c r="B262" s="41"/>
      <c r="C262" s="24"/>
      <c r="D262" s="24"/>
      <c r="E262" s="31" t="s">
        <v>78</v>
      </c>
      <c r="F262" s="33">
        <v>-4.0357142857142803</v>
      </c>
      <c r="G262" s="33"/>
      <c r="H262" s="33">
        <v>-9.1071428571428505</v>
      </c>
      <c r="I262" s="34" t="s">
        <v>5</v>
      </c>
      <c r="J262" s="404"/>
      <c r="K262" s="23"/>
      <c r="L262" s="23"/>
      <c r="M262" s="23"/>
      <c r="N262" s="23"/>
      <c r="O262" s="23"/>
    </row>
    <row r="263" spans="1:15" ht="16.5" thickTop="1" thickBot="1">
      <c r="A263" s="23"/>
      <c r="B263" s="41"/>
      <c r="C263" s="24"/>
      <c r="D263" s="36"/>
      <c r="E263" s="31" t="s">
        <v>79</v>
      </c>
      <c r="F263" s="33">
        <v>-5.7874999999999899</v>
      </c>
      <c r="G263" s="33"/>
      <c r="H263" s="33">
        <v>-13.2732142857143</v>
      </c>
      <c r="I263" s="34" t="s">
        <v>5</v>
      </c>
      <c r="J263" s="404"/>
      <c r="K263" s="23"/>
      <c r="L263" s="23"/>
      <c r="M263" s="23"/>
      <c r="N263" s="23"/>
      <c r="O263" s="23"/>
    </row>
    <row r="264" spans="1:15" ht="16.5" thickTop="1" thickBot="1">
      <c r="A264" s="23"/>
      <c r="B264" s="41"/>
      <c r="C264" s="24"/>
      <c r="D264" s="24"/>
      <c r="E264" s="31" t="s">
        <v>54</v>
      </c>
      <c r="F264" s="33">
        <v>-7.5392857142856897</v>
      </c>
      <c r="G264" s="33"/>
      <c r="H264" s="33">
        <v>-17.439285714285798</v>
      </c>
      <c r="I264" s="34" t="s">
        <v>5</v>
      </c>
      <c r="J264" s="404"/>
      <c r="K264" s="23"/>
      <c r="L264" s="23"/>
      <c r="M264" s="23"/>
      <c r="N264" s="23"/>
      <c r="O264" s="23"/>
    </row>
    <row r="265" spans="1:15" ht="16.5" thickTop="1" thickBot="1">
      <c r="A265" s="23"/>
      <c r="B265" s="41"/>
      <c r="C265" s="24"/>
      <c r="D265" s="24"/>
      <c r="E265" s="31" t="s">
        <v>57</v>
      </c>
      <c r="F265" s="33">
        <v>-9.2910714285713905</v>
      </c>
      <c r="G265" s="33"/>
      <c r="H265" s="33">
        <v>-21.605357142857201</v>
      </c>
      <c r="I265" s="34" t="s">
        <v>5</v>
      </c>
      <c r="J265" s="404"/>
      <c r="K265" s="23"/>
      <c r="L265" s="23"/>
      <c r="M265" s="23"/>
      <c r="N265" s="23"/>
      <c r="O265" s="23"/>
    </row>
    <row r="266" spans="1:15" ht="16.5" thickTop="1" thickBot="1">
      <c r="A266" s="23"/>
      <c r="B266" s="41"/>
      <c r="C266" s="24"/>
      <c r="D266" s="24"/>
      <c r="E266" s="31" t="s">
        <v>238</v>
      </c>
      <c r="F266" s="33">
        <v>-11.0428571428572</v>
      </c>
      <c r="G266" s="33"/>
      <c r="H266" s="33">
        <v>-25.771428571428601</v>
      </c>
      <c r="I266" s="34" t="s">
        <v>5</v>
      </c>
      <c r="J266" s="404"/>
      <c r="K266" s="23"/>
      <c r="L266" s="23"/>
      <c r="M266" s="23"/>
      <c r="N266" s="23"/>
      <c r="O266" s="23"/>
    </row>
    <row r="267" spans="1:15" ht="16.5" thickTop="1" thickBot="1">
      <c r="A267" s="23"/>
      <c r="B267" s="41"/>
      <c r="C267" s="24"/>
      <c r="D267" s="24"/>
      <c r="E267" s="31" t="s">
        <v>43</v>
      </c>
      <c r="F267" s="33">
        <v>-12.7946428571429</v>
      </c>
      <c r="G267" s="33"/>
      <c r="H267" s="33">
        <v>-29.9375</v>
      </c>
      <c r="I267" s="34" t="s">
        <v>5</v>
      </c>
      <c r="J267" s="404"/>
      <c r="K267" s="23"/>
      <c r="L267" s="23"/>
      <c r="M267" s="23"/>
      <c r="N267" s="23"/>
      <c r="O267" s="23"/>
    </row>
    <row r="268" spans="1:15" ht="16.5" thickTop="1" thickBot="1">
      <c r="A268" s="23"/>
      <c r="B268" s="41"/>
      <c r="C268" s="24"/>
      <c r="D268" s="23"/>
      <c r="E268" s="31" t="s">
        <v>53</v>
      </c>
      <c r="F268" s="33">
        <v>-14.546428571428599</v>
      </c>
      <c r="G268" s="33"/>
      <c r="H268" s="33">
        <v>-34.103571428571499</v>
      </c>
      <c r="I268" s="34" t="s">
        <v>5</v>
      </c>
      <c r="J268" s="404"/>
      <c r="K268" s="23"/>
      <c r="L268" s="23"/>
      <c r="M268" s="23"/>
      <c r="N268" s="23"/>
      <c r="O268" s="23"/>
    </row>
    <row r="269" spans="1:15" ht="16.5" thickTop="1" thickBot="1">
      <c r="A269" s="23"/>
      <c r="B269" s="41"/>
      <c r="C269" s="24"/>
      <c r="D269" s="23"/>
      <c r="E269" s="31" t="s">
        <v>31</v>
      </c>
      <c r="F269" s="81" t="s">
        <v>32</v>
      </c>
      <c r="G269" s="55"/>
      <c r="H269" s="81" t="s">
        <v>32</v>
      </c>
      <c r="I269" s="34" t="s">
        <v>5</v>
      </c>
      <c r="J269" s="404"/>
      <c r="K269" s="23"/>
      <c r="L269" s="23"/>
      <c r="M269" s="23"/>
      <c r="N269" s="23"/>
      <c r="O269" s="23"/>
    </row>
    <row r="270" spans="1:15" ht="16.5" thickTop="1" thickBot="1">
      <c r="A270" s="23"/>
      <c r="B270" s="41"/>
      <c r="C270" s="24"/>
      <c r="D270" s="23"/>
      <c r="E270" s="31" t="s">
        <v>31</v>
      </c>
      <c r="F270" s="81" t="s">
        <v>32</v>
      </c>
      <c r="G270" s="55"/>
      <c r="H270" s="81" t="s">
        <v>32</v>
      </c>
      <c r="I270" s="34" t="s">
        <v>5</v>
      </c>
      <c r="J270" s="404"/>
      <c r="K270" s="23"/>
      <c r="L270" s="23"/>
      <c r="M270" s="23"/>
      <c r="N270" s="23"/>
      <c r="O270" s="23"/>
    </row>
    <row r="271" spans="1:15" ht="16.5" thickTop="1" thickBot="1">
      <c r="A271" s="23"/>
      <c r="B271" s="41"/>
      <c r="C271" s="24"/>
      <c r="D271" s="23"/>
      <c r="E271" s="82" t="s">
        <v>33</v>
      </c>
      <c r="F271" s="84">
        <f>SUM(F261:F270)</f>
        <v>-65.037500000000051</v>
      </c>
      <c r="G271" s="85"/>
      <c r="H271" s="84">
        <f>SUM(H261:H270)</f>
        <v>-151.23750000000024</v>
      </c>
      <c r="I271" s="393" t="s">
        <v>5</v>
      </c>
      <c r="J271" s="128">
        <f>SUM(J261:J270)</f>
        <v>0</v>
      </c>
      <c r="K271" s="23"/>
      <c r="L271" s="23"/>
      <c r="M271" s="23"/>
      <c r="N271" s="23"/>
      <c r="O271" s="23"/>
    </row>
    <row r="272" spans="1:15" ht="16.5" thickTop="1" thickBot="1">
      <c r="A272" s="23"/>
      <c r="B272" s="41"/>
      <c r="C272" s="24"/>
      <c r="D272" s="23"/>
      <c r="E272" s="82"/>
      <c r="F272" s="59"/>
      <c r="G272" s="59"/>
      <c r="H272" s="59"/>
      <c r="I272" s="395"/>
      <c r="J272" s="91"/>
      <c r="K272" s="23"/>
      <c r="L272" s="23"/>
      <c r="M272" s="23"/>
      <c r="N272" s="23"/>
      <c r="O272" s="23"/>
    </row>
    <row r="273" spans="1:15" ht="16.5" thickTop="1" thickBot="1">
      <c r="A273" s="23"/>
      <c r="B273" s="41"/>
      <c r="C273" s="24"/>
      <c r="D273" s="24"/>
      <c r="E273" s="61" t="s">
        <v>142</v>
      </c>
      <c r="F273" s="24"/>
      <c r="G273" s="24"/>
      <c r="H273" s="24"/>
      <c r="I273" s="24"/>
      <c r="J273" s="62"/>
      <c r="K273" s="24"/>
      <c r="L273" s="23"/>
      <c r="M273" s="23"/>
      <c r="N273" s="23"/>
      <c r="O273" s="23"/>
    </row>
    <row r="274" spans="1:15" ht="17.25" thickTop="1" thickBot="1">
      <c r="A274" s="23"/>
      <c r="B274" s="41"/>
      <c r="C274" s="24"/>
      <c r="D274" s="57"/>
      <c r="E274" s="355" t="s">
        <v>239</v>
      </c>
      <c r="F274" s="24"/>
      <c r="G274" s="24"/>
      <c r="H274" s="24"/>
      <c r="I274" s="24"/>
      <c r="J274" s="62"/>
      <c r="K274" s="24"/>
      <c r="L274" s="23"/>
      <c r="M274" s="23"/>
      <c r="N274" s="23"/>
      <c r="O274" s="23"/>
    </row>
    <row r="275" spans="1:15" ht="16.5" thickTop="1" thickBot="1">
      <c r="A275" s="23"/>
      <c r="B275" s="41"/>
      <c r="C275" s="24"/>
      <c r="D275" s="150"/>
      <c r="E275" s="356" t="s">
        <v>66</v>
      </c>
      <c r="F275" s="63"/>
      <c r="G275" s="63"/>
      <c r="H275" s="63"/>
      <c r="I275" s="352"/>
      <c r="J275" s="407">
        <v>2000001</v>
      </c>
      <c r="K275" s="391" t="s">
        <v>372</v>
      </c>
      <c r="L275" s="92"/>
      <c r="M275" s="23"/>
      <c r="N275" s="23"/>
      <c r="O275" s="23"/>
    </row>
    <row r="276" spans="1:15" ht="16.5" thickTop="1" thickBot="1">
      <c r="A276" s="23"/>
      <c r="B276" s="41"/>
      <c r="C276" s="24"/>
      <c r="D276" s="150"/>
      <c r="E276" s="357" t="s">
        <v>191</v>
      </c>
      <c r="F276" s="69"/>
      <c r="G276" s="69"/>
      <c r="H276" s="69"/>
      <c r="I276" s="69"/>
      <c r="J276" s="420" t="s">
        <v>323</v>
      </c>
      <c r="K276" s="158" t="s">
        <v>373</v>
      </c>
      <c r="L276" s="92"/>
      <c r="M276" s="23"/>
      <c r="N276" s="23"/>
      <c r="O276" s="23"/>
    </row>
    <row r="277" spans="1:15" ht="17.25" thickTop="1" thickBot="1">
      <c r="A277" s="23"/>
      <c r="B277" s="41"/>
      <c r="C277" s="24"/>
      <c r="D277" s="150"/>
      <c r="E277" s="354" t="s">
        <v>272</v>
      </c>
      <c r="F277" s="65"/>
      <c r="G277" s="65"/>
      <c r="H277" s="65"/>
      <c r="I277" s="65"/>
      <c r="J277" s="353"/>
      <c r="K277" s="290"/>
      <c r="L277" s="92"/>
      <c r="M277" s="23"/>
      <c r="N277" s="23"/>
      <c r="O277" s="23"/>
    </row>
    <row r="278" spans="1:15" ht="16.5" thickTop="1" thickBot="1">
      <c r="A278" s="23"/>
      <c r="B278" s="41"/>
      <c r="C278" s="24"/>
      <c r="D278" s="150"/>
      <c r="E278" s="176" t="s">
        <v>269</v>
      </c>
      <c r="F278" s="65"/>
      <c r="G278" s="65"/>
      <c r="H278" s="65"/>
      <c r="I278" s="261"/>
      <c r="J278" s="405">
        <v>1135000</v>
      </c>
      <c r="K278" s="291" t="s">
        <v>374</v>
      </c>
      <c r="L278" s="92"/>
      <c r="M278" s="23"/>
      <c r="N278" s="23"/>
      <c r="O278" s="23"/>
    </row>
    <row r="279" spans="1:15" ht="16.5" thickTop="1" thickBot="1">
      <c r="A279" s="23"/>
      <c r="B279" s="41"/>
      <c r="C279" s="24"/>
      <c r="D279" s="150"/>
      <c r="E279" s="176" t="s">
        <v>136</v>
      </c>
      <c r="F279" s="65"/>
      <c r="G279" s="65"/>
      <c r="H279" s="65"/>
      <c r="I279" s="261"/>
      <c r="J279" s="421">
        <v>1335714.2857142901</v>
      </c>
      <c r="K279" s="292"/>
      <c r="L279" s="92"/>
      <c r="M279" s="23"/>
      <c r="N279" s="23"/>
      <c r="O279" s="23"/>
    </row>
    <row r="280" spans="1:15" ht="16.5" thickTop="1" thickBot="1">
      <c r="A280" s="23"/>
      <c r="B280" s="41"/>
      <c r="C280" s="24"/>
      <c r="D280" s="150"/>
      <c r="E280" s="176" t="s">
        <v>240</v>
      </c>
      <c r="F280" s="65"/>
      <c r="G280" s="65"/>
      <c r="H280" s="65"/>
      <c r="I280" s="261"/>
      <c r="J280" s="421">
        <v>1536428.57142858</v>
      </c>
      <c r="K280" s="391" t="s">
        <v>375</v>
      </c>
      <c r="L280" s="92"/>
      <c r="M280" s="23"/>
      <c r="N280" s="23"/>
      <c r="O280" s="23"/>
    </row>
    <row r="281" spans="1:15" ht="16.5" thickTop="1" thickBot="1">
      <c r="A281" s="23"/>
      <c r="B281" s="41"/>
      <c r="C281" s="24"/>
      <c r="D281" s="150"/>
      <c r="E281" s="176" t="s">
        <v>258</v>
      </c>
      <c r="F281" s="65"/>
      <c r="G281" s="65"/>
      <c r="H281" s="65"/>
      <c r="I281" s="261"/>
      <c r="J281" s="421">
        <v>1737142.8571428601</v>
      </c>
      <c r="K281" s="24"/>
      <c r="L281" s="92"/>
      <c r="M281" s="23"/>
      <c r="N281" s="23"/>
      <c r="O281" s="23"/>
    </row>
    <row r="282" spans="1:15" ht="16.5" thickTop="1" thickBot="1">
      <c r="A282" s="23"/>
      <c r="B282" s="41"/>
      <c r="C282" s="24"/>
      <c r="D282" s="150"/>
      <c r="E282" s="176" t="s">
        <v>274</v>
      </c>
      <c r="F282" s="65"/>
      <c r="G282" s="65"/>
      <c r="H282" s="65"/>
      <c r="I282" s="261"/>
      <c r="J282" s="421"/>
      <c r="K282" s="24"/>
      <c r="L282" s="92"/>
      <c r="M282" s="23"/>
      <c r="N282" s="23"/>
      <c r="O282" s="23"/>
    </row>
    <row r="283" spans="1:15" ht="16.5" thickTop="1" thickBot="1">
      <c r="A283" s="23"/>
      <c r="B283" s="41"/>
      <c r="C283" s="24"/>
      <c r="D283" s="150"/>
      <c r="E283" s="247" t="s">
        <v>268</v>
      </c>
      <c r="F283" s="69"/>
      <c r="G283" s="69"/>
      <c r="H283" s="69"/>
      <c r="I283" s="262"/>
      <c r="J283" s="260">
        <f>SUM(J278:J282)</f>
        <v>5744285.7142857304</v>
      </c>
      <c r="K283" s="200" t="s">
        <v>267</v>
      </c>
      <c r="L283" s="92"/>
      <c r="M283" s="23"/>
      <c r="N283" s="23"/>
      <c r="O283" s="23"/>
    </row>
    <row r="284" spans="1:15" ht="16.5" thickTop="1" thickBot="1">
      <c r="A284" s="23"/>
      <c r="B284" s="41"/>
      <c r="C284" s="24"/>
      <c r="D284" s="150"/>
      <c r="E284" s="151"/>
      <c r="F284" s="456" t="s">
        <v>316</v>
      </c>
      <c r="G284" s="457"/>
      <c r="H284" s="450" t="s">
        <v>317</v>
      </c>
      <c r="I284" s="451"/>
      <c r="J284" s="265" t="s">
        <v>118</v>
      </c>
      <c r="K284" s="24"/>
      <c r="L284" s="24"/>
      <c r="M284" s="23"/>
      <c r="N284" s="23"/>
      <c r="O284" s="23"/>
    </row>
    <row r="285" spans="1:15" ht="15.75" thickTop="1">
      <c r="A285" s="23"/>
      <c r="B285" s="41"/>
      <c r="C285" s="24"/>
      <c r="D285" s="150"/>
      <c r="E285" s="255" t="s">
        <v>137</v>
      </c>
      <c r="F285" s="348">
        <f>J278</f>
        <v>1135000</v>
      </c>
      <c r="G285" s="67"/>
      <c r="H285" s="452">
        <f>J191</f>
        <v>1.6575471698113202</v>
      </c>
      <c r="I285" s="452"/>
      <c r="J285" s="21">
        <f>J278*H285</f>
        <v>1881316.0377358485</v>
      </c>
      <c r="K285" s="134"/>
      <c r="L285" s="24"/>
      <c r="M285" s="23"/>
      <c r="N285" s="23"/>
      <c r="O285" s="23"/>
    </row>
    <row r="286" spans="1:15">
      <c r="A286" s="23"/>
      <c r="B286" s="41"/>
      <c r="C286" s="24"/>
      <c r="D286" s="150"/>
      <c r="E286" s="346" t="s">
        <v>350</v>
      </c>
      <c r="F286" s="256"/>
      <c r="G286" s="257"/>
      <c r="H286" s="455">
        <f>(J191+J216)/J172</f>
        <v>1.6913746630727759E-2</v>
      </c>
      <c r="I286" s="455"/>
      <c r="J286" s="22"/>
      <c r="K286" s="134"/>
      <c r="L286" s="24"/>
      <c r="M286" s="23"/>
      <c r="N286" s="23"/>
      <c r="O286" s="23"/>
    </row>
    <row r="287" spans="1:15">
      <c r="A287" s="23"/>
      <c r="B287" s="41"/>
      <c r="C287" s="24"/>
      <c r="D287" s="150"/>
      <c r="E287" s="255" t="s">
        <v>136</v>
      </c>
      <c r="F287" s="351">
        <f>J279</f>
        <v>1335714.2857142901</v>
      </c>
      <c r="G287" s="67"/>
      <c r="H287" s="453">
        <f>J204</f>
        <v>1.96</v>
      </c>
      <c r="I287" s="453"/>
      <c r="J287" s="172">
        <f>H287*J279</f>
        <v>2618000.0000000084</v>
      </c>
      <c r="K287" s="152"/>
      <c r="L287" s="24"/>
      <c r="M287" s="23"/>
      <c r="N287" s="23"/>
      <c r="O287" s="23"/>
    </row>
    <row r="288" spans="1:15">
      <c r="A288" s="23"/>
      <c r="B288" s="41"/>
      <c r="C288" s="24"/>
      <c r="D288" s="150"/>
      <c r="E288" s="346" t="s">
        <v>351</v>
      </c>
      <c r="F288" s="256"/>
      <c r="G288" s="257"/>
      <c r="H288" s="455">
        <f>(J204+J216)/J196</f>
        <v>0.02</v>
      </c>
      <c r="I288" s="455"/>
      <c r="J288" s="22"/>
      <c r="K288" s="134"/>
      <c r="L288" s="24"/>
      <c r="M288" s="23"/>
      <c r="N288" s="23"/>
      <c r="O288" s="23"/>
    </row>
    <row r="289" spans="1:15" ht="15.75" thickBot="1">
      <c r="A289" s="23"/>
      <c r="B289" s="41"/>
      <c r="C289" s="24"/>
      <c r="D289" s="150"/>
      <c r="E289" s="279" t="s">
        <v>318</v>
      </c>
      <c r="F289" s="332">
        <f>J278+J279</f>
        <v>2470714.2857142901</v>
      </c>
      <c r="G289" s="280"/>
      <c r="H289" s="454">
        <f>J216</f>
        <v>0</v>
      </c>
      <c r="I289" s="454"/>
      <c r="J289" s="278">
        <f>(J278+J279)*H289</f>
        <v>0</v>
      </c>
      <c r="K289" s="134"/>
      <c r="L289" s="24"/>
      <c r="M289" s="23"/>
      <c r="N289" s="23"/>
      <c r="O289" s="23"/>
    </row>
    <row r="290" spans="1:15" ht="16.5" thickTop="1" thickBot="1">
      <c r="A290" s="23"/>
      <c r="B290" s="41"/>
      <c r="C290" s="24"/>
      <c r="D290" s="150"/>
      <c r="E290" s="282" t="s">
        <v>240</v>
      </c>
      <c r="F290" s="349">
        <f>J280</f>
        <v>1536428.57142858</v>
      </c>
      <c r="G290" s="283"/>
      <c r="H290" s="444">
        <f>J240</f>
        <v>1.55</v>
      </c>
      <c r="I290" s="444"/>
      <c r="J290" s="281">
        <f>J280*H290</f>
        <v>2381464.285714299</v>
      </c>
      <c r="K290" s="263"/>
      <c r="L290" s="24"/>
      <c r="M290" s="23"/>
      <c r="N290" s="23"/>
      <c r="O290" s="23"/>
    </row>
    <row r="291" spans="1:15" ht="16.5" thickTop="1" thickBot="1">
      <c r="A291" s="23"/>
      <c r="B291" s="41"/>
      <c r="C291" s="24"/>
      <c r="D291" s="150"/>
      <c r="E291" s="282" t="s">
        <v>258</v>
      </c>
      <c r="F291" s="349">
        <f>J281</f>
        <v>1737142.8571428601</v>
      </c>
      <c r="G291" s="283"/>
      <c r="H291" s="444">
        <f>J257</f>
        <v>-0.5714285714285714</v>
      </c>
      <c r="I291" s="444"/>
      <c r="J291" s="281">
        <f>J281*H291</f>
        <v>-992653.06122449145</v>
      </c>
      <c r="K291" s="134"/>
      <c r="L291" s="24"/>
      <c r="M291" s="23"/>
      <c r="N291" s="23"/>
      <c r="O291" s="23"/>
    </row>
    <row r="292" spans="1:15" ht="16.5" thickTop="1" thickBot="1">
      <c r="A292" s="23"/>
      <c r="B292" s="41"/>
      <c r="C292" s="24"/>
      <c r="D292" s="150"/>
      <c r="E292" s="284" t="s">
        <v>275</v>
      </c>
      <c r="F292" s="350">
        <f>J282</f>
        <v>0</v>
      </c>
      <c r="G292" s="283"/>
      <c r="H292" s="444">
        <f>J271</f>
        <v>0</v>
      </c>
      <c r="I292" s="444"/>
      <c r="J292" s="281">
        <f>H292*J282</f>
        <v>0</v>
      </c>
      <c r="K292" s="134"/>
      <c r="L292" s="24"/>
      <c r="M292" s="23"/>
      <c r="N292" s="23"/>
      <c r="O292" s="23"/>
    </row>
    <row r="293" spans="1:15" ht="16.5" thickTop="1">
      <c r="A293" s="23"/>
      <c r="B293" s="41"/>
      <c r="C293" s="24"/>
      <c r="D293" s="150"/>
      <c r="E293" s="370" t="s">
        <v>338</v>
      </c>
      <c r="F293" s="371"/>
      <c r="G293" s="366"/>
      <c r="H293" s="366"/>
      <c r="I293" s="367"/>
      <c r="J293" s="372">
        <f>SUM(J285:J291)</f>
        <v>5888127.2622256642</v>
      </c>
      <c r="K293" s="24"/>
      <c r="L293" s="24"/>
      <c r="M293" s="23"/>
      <c r="N293" s="23"/>
      <c r="O293" s="23"/>
    </row>
    <row r="294" spans="1:15">
      <c r="A294" s="23"/>
      <c r="B294" s="41"/>
      <c r="C294" s="24"/>
      <c r="D294" s="23"/>
      <c r="E294" s="66" t="s">
        <v>75</v>
      </c>
      <c r="F294" s="67"/>
      <c r="G294" s="67"/>
      <c r="H294" s="67"/>
      <c r="I294" s="68"/>
      <c r="J294" s="368">
        <f>J167</f>
        <v>20</v>
      </c>
      <c r="K294" s="24"/>
      <c r="L294" s="92"/>
      <c r="M294" s="23"/>
      <c r="N294" s="23"/>
      <c r="O294" s="23"/>
    </row>
    <row r="295" spans="1:15" ht="16.5" thickBot="1">
      <c r="A295" s="23"/>
      <c r="B295" s="41"/>
      <c r="C295" s="24"/>
      <c r="D295" s="23"/>
      <c r="E295" s="66" t="s">
        <v>76</v>
      </c>
      <c r="F295" s="366"/>
      <c r="G295" s="366"/>
      <c r="H295" s="366"/>
      <c r="I295" s="68"/>
      <c r="J295" s="369">
        <f>J294*12</f>
        <v>240</v>
      </c>
      <c r="K295" s="24"/>
      <c r="L295" s="92"/>
      <c r="M295" s="23"/>
      <c r="N295" s="23"/>
      <c r="O295" s="23"/>
    </row>
    <row r="296" spans="1:15" ht="17.25" thickTop="1" thickBot="1">
      <c r="A296" s="23"/>
      <c r="B296" s="41"/>
      <c r="C296" s="24"/>
      <c r="D296" s="23"/>
      <c r="E296" s="180" t="s">
        <v>119</v>
      </c>
      <c r="F296" s="76"/>
      <c r="G296" s="76"/>
      <c r="H296" s="76"/>
      <c r="I296" s="76"/>
      <c r="J296" s="273">
        <f>(J293*12)+J295</f>
        <v>70657767.146707967</v>
      </c>
      <c r="K296" s="24"/>
      <c r="L296" s="92"/>
      <c r="M296" s="92"/>
      <c r="N296" s="23"/>
      <c r="O296" s="23"/>
    </row>
    <row r="297" spans="1:15" ht="20.25" thickTop="1" thickBot="1">
      <c r="A297" s="23"/>
      <c r="B297" s="41"/>
      <c r="C297" s="24"/>
      <c r="D297" s="23"/>
      <c r="E297" s="75" t="s">
        <v>120</v>
      </c>
      <c r="F297" s="76"/>
      <c r="G297" s="76"/>
      <c r="H297" s="76"/>
      <c r="I297" s="76"/>
      <c r="J297" s="20">
        <v>1</v>
      </c>
      <c r="K297" s="24"/>
      <c r="L297" s="92"/>
      <c r="M297" s="92"/>
      <c r="N297" s="23"/>
      <c r="O297" s="23"/>
    </row>
    <row r="298" spans="1:15" ht="15.75" thickTop="1">
      <c r="A298" s="23"/>
      <c r="B298" s="41"/>
      <c r="C298" s="24"/>
      <c r="D298" s="23"/>
      <c r="E298" s="24"/>
      <c r="F298" s="89"/>
      <c r="G298" s="59"/>
      <c r="H298" s="89"/>
      <c r="I298" s="45"/>
      <c r="J298" s="409" t="s">
        <v>229</v>
      </c>
      <c r="K298" s="24"/>
      <c r="L298" s="92"/>
      <c r="M298" s="92"/>
      <c r="N298" s="23"/>
      <c r="O298" s="23"/>
    </row>
    <row r="299" spans="1:15">
      <c r="A299" s="23"/>
      <c r="B299" s="41"/>
      <c r="C299" s="30"/>
      <c r="D299" s="64"/>
      <c r="E299" s="79" t="s">
        <v>330</v>
      </c>
      <c r="F299" s="447"/>
      <c r="G299" s="447"/>
      <c r="H299" s="447"/>
      <c r="I299" s="45"/>
      <c r="J299" s="86"/>
      <c r="K299" s="24"/>
      <c r="L299" s="92"/>
      <c r="M299" s="92"/>
      <c r="N299" s="23"/>
      <c r="O299" s="23"/>
    </row>
    <row r="300" spans="1:15">
      <c r="A300" s="23"/>
      <c r="B300" s="41"/>
      <c r="C300" s="24"/>
      <c r="D300" s="24"/>
      <c r="E300" s="157" t="s">
        <v>328</v>
      </c>
      <c r="F300" s="89"/>
      <c r="G300" s="98"/>
      <c r="H300" s="89"/>
      <c r="I300" s="45"/>
      <c r="J300" s="86"/>
      <c r="K300" s="24"/>
      <c r="L300" s="24"/>
      <c r="M300" s="92"/>
      <c r="N300" s="23"/>
      <c r="O300" s="23"/>
    </row>
    <row r="301" spans="1:15" ht="15.75">
      <c r="A301" s="23"/>
      <c r="B301" s="41"/>
      <c r="C301" s="30"/>
      <c r="D301" s="24"/>
      <c r="E301" s="425" t="s">
        <v>329</v>
      </c>
      <c r="F301" s="425"/>
      <c r="G301" s="425"/>
      <c r="H301" s="425"/>
      <c r="I301" s="425"/>
      <c r="J301" s="86"/>
      <c r="K301" s="24"/>
      <c r="L301" s="24"/>
      <c r="M301" s="92"/>
      <c r="N301" s="23"/>
      <c r="O301" s="23"/>
    </row>
    <row r="302" spans="1:15">
      <c r="A302" s="23"/>
      <c r="B302" s="41"/>
      <c r="C302" s="24"/>
      <c r="D302" s="92"/>
      <c r="E302" s="361" t="s">
        <v>39</v>
      </c>
      <c r="F302" s="79"/>
      <c r="G302" s="79"/>
      <c r="H302" s="79"/>
      <c r="I302" s="79"/>
      <c r="J302" s="86"/>
      <c r="K302" s="24"/>
      <c r="L302" s="24"/>
      <c r="M302" s="92"/>
      <c r="N302" s="23"/>
      <c r="O302" s="23"/>
    </row>
  </sheetData>
  <sheetProtection password="F1C7" sheet="1" objects="1" scenarios="1" selectLockedCells="1"/>
  <mergeCells count="108">
    <mergeCell ref="H291:I291"/>
    <mergeCell ref="H292:I292"/>
    <mergeCell ref="F299:H299"/>
    <mergeCell ref="E301:I301"/>
    <mergeCell ref="H286:I286"/>
    <mergeCell ref="H287:I287"/>
    <mergeCell ref="H288:I288"/>
    <mergeCell ref="H289:I289"/>
    <mergeCell ref="H290:I290"/>
    <mergeCell ref="C242:J242"/>
    <mergeCell ref="D261:E261"/>
    <mergeCell ref="F284:G284"/>
    <mergeCell ref="H284:I284"/>
    <mergeCell ref="H285:I285"/>
    <mergeCell ref="D212:E212"/>
    <mergeCell ref="D213:E213"/>
    <mergeCell ref="D214:E214"/>
    <mergeCell ref="D215:E215"/>
    <mergeCell ref="D216:E216"/>
    <mergeCell ref="D203:E203"/>
    <mergeCell ref="D204:E204"/>
    <mergeCell ref="D209:E209"/>
    <mergeCell ref="D210:E210"/>
    <mergeCell ref="D211:E211"/>
    <mergeCell ref="D197:E197"/>
    <mergeCell ref="D198:E198"/>
    <mergeCell ref="D200:E200"/>
    <mergeCell ref="D201:E201"/>
    <mergeCell ref="D202:E202"/>
    <mergeCell ref="D188:E188"/>
    <mergeCell ref="D189:E189"/>
    <mergeCell ref="D190:E190"/>
    <mergeCell ref="C191:E191"/>
    <mergeCell ref="D196:E196"/>
    <mergeCell ref="D183:E183"/>
    <mergeCell ref="D184:E184"/>
    <mergeCell ref="D185:E185"/>
    <mergeCell ref="D186:E186"/>
    <mergeCell ref="D187:E187"/>
    <mergeCell ref="D177:E177"/>
    <mergeCell ref="D178:E178"/>
    <mergeCell ref="D179:E179"/>
    <mergeCell ref="D181:E181"/>
    <mergeCell ref="D182:E182"/>
    <mergeCell ref="D165:E165"/>
    <mergeCell ref="D166:E166"/>
    <mergeCell ref="D167:E167"/>
    <mergeCell ref="D174:E174"/>
    <mergeCell ref="D176:E176"/>
    <mergeCell ref="E157:I157"/>
    <mergeCell ref="F159:H159"/>
    <mergeCell ref="D162:E162"/>
    <mergeCell ref="D163:E163"/>
    <mergeCell ref="D164:E164"/>
    <mergeCell ref="D62:E62"/>
    <mergeCell ref="E150:I150"/>
    <mergeCell ref="E6:I6"/>
    <mergeCell ref="F8:H8"/>
    <mergeCell ref="F148:H148"/>
    <mergeCell ref="C91:J91"/>
    <mergeCell ref="D110:E110"/>
    <mergeCell ref="D23:E23"/>
    <mergeCell ref="H133:I133"/>
    <mergeCell ref="H134:I134"/>
    <mergeCell ref="H136:I136"/>
    <mergeCell ref="H141:I141"/>
    <mergeCell ref="H138:I138"/>
    <mergeCell ref="H135:I135"/>
    <mergeCell ref="H137:I137"/>
    <mergeCell ref="F133:G133"/>
    <mergeCell ref="D45:E45"/>
    <mergeCell ref="D16:E16"/>
    <mergeCell ref="H139:I139"/>
    <mergeCell ref="H140:I140"/>
    <mergeCell ref="D25:E25"/>
    <mergeCell ref="D26:E26"/>
    <mergeCell ref="D27:E27"/>
    <mergeCell ref="D28:E28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11:E11"/>
    <mergeCell ref="D12:E12"/>
    <mergeCell ref="D13:E13"/>
    <mergeCell ref="D14:E14"/>
    <mergeCell ref="D15:E15"/>
    <mergeCell ref="D63:E63"/>
    <mergeCell ref="D64:E64"/>
    <mergeCell ref="D65:E65"/>
    <mergeCell ref="D39:E39"/>
    <mergeCell ref="C40:E40"/>
    <mergeCell ref="D46:E46"/>
    <mergeCell ref="D47:E47"/>
    <mergeCell ref="D49:E49"/>
    <mergeCell ref="D50:E50"/>
    <mergeCell ref="D51:E51"/>
    <mergeCell ref="D52:E52"/>
    <mergeCell ref="D53:E53"/>
    <mergeCell ref="D58:E58"/>
    <mergeCell ref="D59:E59"/>
    <mergeCell ref="D60:E60"/>
    <mergeCell ref="D61:E61"/>
  </mergeCells>
  <dataValidations count="2">
    <dataValidation type="decimal" operator="lessThanOrEqual" allowBlank="1" showInputMessage="1" showErrorMessage="1" error="Invalid Value" sqref="J132 J283">
      <formula1>J124</formula1>
    </dataValidation>
    <dataValidation type="list" allowBlank="1" showInputMessage="1" showErrorMessage="1" sqref="J125 J276">
      <formula1>"Select Frequency,Daily,Weekly,Bi-Weekly,Monthly"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2"/>
  <sheetViews>
    <sheetView showGridLines="0" showRowColHeaders="0" workbookViewId="0"/>
  </sheetViews>
  <sheetFormatPr defaultRowHeight="15"/>
  <cols>
    <col min="1" max="1" width="12.85546875" customWidth="1"/>
    <col min="2" max="2" width="40.42578125" customWidth="1"/>
    <col min="5" max="5" width="43" customWidth="1"/>
    <col min="6" max="6" width="1.42578125" customWidth="1"/>
    <col min="7" max="7" width="22.140625" customWidth="1"/>
    <col min="8" max="8" width="2.140625" customWidth="1"/>
    <col min="9" max="9" width="0.85546875" customWidth="1"/>
    <col min="10" max="10" width="1" customWidth="1"/>
    <col min="11" max="11" width="15.42578125" customWidth="1"/>
  </cols>
  <sheetData>
    <row r="1" spans="2:15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2:15"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2:15"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2:15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2:15" ht="29.25" customHeight="1">
      <c r="B5" s="94" t="s">
        <v>355</v>
      </c>
      <c r="C5" s="94"/>
      <c r="D5" s="94"/>
      <c r="E5" s="94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2:15" ht="12" customHeight="1">
      <c r="B6" s="24"/>
      <c r="D6" s="94"/>
      <c r="E6" s="94"/>
      <c r="F6" s="305"/>
      <c r="G6" s="305"/>
      <c r="H6" s="305"/>
      <c r="I6" s="305"/>
      <c r="J6" s="305"/>
      <c r="K6" s="24"/>
      <c r="L6" s="24"/>
      <c r="M6" s="24"/>
      <c r="N6" s="24"/>
      <c r="O6" s="23"/>
    </row>
    <row r="7" spans="2:15" ht="28.5" customHeight="1">
      <c r="B7" s="24"/>
      <c r="C7" s="458" t="s">
        <v>277</v>
      </c>
      <c r="D7" s="458"/>
      <c r="E7" s="458"/>
      <c r="F7" s="458"/>
      <c r="G7" s="458"/>
      <c r="H7" s="380"/>
      <c r="I7" s="380"/>
      <c r="J7" s="380"/>
      <c r="K7" s="23"/>
      <c r="L7" s="23"/>
      <c r="M7" s="24"/>
      <c r="N7" s="24"/>
      <c r="O7" s="23"/>
    </row>
    <row r="8" spans="2:15" ht="18.75" customHeight="1">
      <c r="B8" s="24"/>
      <c r="C8" s="24"/>
      <c r="D8" s="23"/>
      <c r="E8" s="23"/>
      <c r="F8" s="23"/>
      <c r="G8" s="23"/>
      <c r="H8" s="23"/>
      <c r="I8" s="23"/>
      <c r="J8" s="23"/>
      <c r="K8" s="23"/>
      <c r="L8" s="23"/>
      <c r="M8" s="24"/>
      <c r="N8" s="24"/>
      <c r="O8" s="23"/>
    </row>
    <row r="9" spans="2:15" ht="18.75" customHeight="1">
      <c r="B9" s="24"/>
      <c r="C9" s="23"/>
      <c r="D9" s="23"/>
      <c r="E9" s="23"/>
      <c r="F9" s="436"/>
      <c r="G9" s="436"/>
      <c r="H9" s="436"/>
      <c r="I9" s="436"/>
      <c r="J9" s="92"/>
      <c r="K9" s="306"/>
      <c r="L9" s="92"/>
      <c r="M9" s="24"/>
      <c r="N9" s="24"/>
      <c r="O9" s="92"/>
    </row>
    <row r="10" spans="2:15" ht="18.75" customHeight="1">
      <c r="B10" s="24"/>
      <c r="C10" s="307" t="s">
        <v>281</v>
      </c>
      <c r="D10" s="23"/>
      <c r="E10" s="23"/>
      <c r="F10" s="92"/>
      <c r="G10" s="376">
        <f>('Bank Wire Analysis'!K42)*-1</f>
        <v>-2342520</v>
      </c>
      <c r="H10" s="422"/>
      <c r="I10" s="422"/>
      <c r="J10" s="92"/>
      <c r="K10" s="306"/>
      <c r="L10" s="92"/>
      <c r="M10" s="24"/>
      <c r="N10" s="24"/>
      <c r="O10" s="92"/>
    </row>
    <row r="11" spans="2:15" ht="50.1" customHeight="1">
      <c r="B11" s="24"/>
      <c r="C11" s="375" t="s">
        <v>282</v>
      </c>
      <c r="D11" s="23"/>
      <c r="E11" s="31"/>
      <c r="F11" s="90"/>
      <c r="G11" s="377">
        <f>('Receivable Analysis'!J145)*-1</f>
        <v>-15075240</v>
      </c>
      <c r="H11" s="89"/>
      <c r="I11" s="206"/>
      <c r="J11" s="45"/>
      <c r="K11" s="86"/>
      <c r="L11" s="24"/>
      <c r="M11" s="24"/>
      <c r="N11" s="24"/>
      <c r="O11" s="92"/>
    </row>
    <row r="12" spans="2:15" ht="50.1" customHeight="1">
      <c r="B12" s="24"/>
      <c r="C12" s="375" t="s">
        <v>345</v>
      </c>
      <c r="D12" s="23"/>
      <c r="E12" s="31"/>
      <c r="F12" s="24"/>
      <c r="G12" s="378">
        <f>(G10+G11)</f>
        <v>-17417760</v>
      </c>
      <c r="H12" s="89"/>
      <c r="I12" s="89"/>
      <c r="J12" s="45"/>
      <c r="K12" s="86"/>
      <c r="L12" s="24"/>
      <c r="M12" s="24"/>
      <c r="N12" s="24"/>
      <c r="O12" s="92"/>
    </row>
    <row r="13" spans="2:15" ht="50.1" customHeight="1">
      <c r="B13" s="24"/>
      <c r="C13" s="229" t="s">
        <v>283</v>
      </c>
      <c r="D13" s="197"/>
      <c r="E13" s="197"/>
      <c r="F13" s="197"/>
      <c r="G13" s="379">
        <v>0</v>
      </c>
      <c r="H13" s="197"/>
      <c r="I13" s="24"/>
      <c r="J13" s="24"/>
      <c r="K13" s="24"/>
      <c r="L13" s="24"/>
      <c r="M13" s="24"/>
      <c r="N13" s="24"/>
      <c r="O13" s="23"/>
    </row>
    <row r="14" spans="2:15" ht="18.75" customHeight="1">
      <c r="B14" s="24"/>
      <c r="C14" s="132"/>
      <c r="D14" s="24"/>
      <c r="E14" s="30"/>
      <c r="F14" s="423"/>
      <c r="G14" s="423"/>
      <c r="H14" s="89"/>
      <c r="I14" s="102"/>
      <c r="J14" s="98"/>
      <c r="K14" s="105"/>
      <c r="L14" s="24"/>
      <c r="M14" s="24"/>
      <c r="N14" s="24"/>
      <c r="O14" s="23"/>
    </row>
    <row r="15" spans="2:15" ht="18.75" customHeight="1">
      <c r="B15" s="24"/>
      <c r="C15" s="132"/>
      <c r="D15" s="24"/>
      <c r="E15" s="24"/>
      <c r="F15" s="24"/>
      <c r="G15" s="30"/>
      <c r="H15" s="89"/>
      <c r="I15" s="102"/>
      <c r="J15" s="45"/>
      <c r="K15" s="24"/>
      <c r="L15" s="24"/>
      <c r="M15" s="24"/>
      <c r="N15" s="24"/>
      <c r="O15" s="23"/>
    </row>
    <row r="16" spans="2:15" ht="18.75" customHeight="1">
      <c r="B16" s="24"/>
      <c r="C16" s="132"/>
      <c r="D16" s="24"/>
      <c r="E16" s="30"/>
      <c r="F16" s="24"/>
      <c r="G16" s="30"/>
      <c r="H16" s="89"/>
      <c r="I16" s="102"/>
      <c r="J16" s="98"/>
      <c r="K16" s="105"/>
      <c r="L16" s="24"/>
      <c r="M16" s="24"/>
      <c r="N16" s="24"/>
      <c r="O16" s="23"/>
    </row>
    <row r="17" spans="2:15" ht="18.75" customHeight="1">
      <c r="B17" s="24"/>
      <c r="C17" s="132"/>
      <c r="D17" s="132"/>
      <c r="E17" s="30"/>
      <c r="F17" s="24"/>
      <c r="G17" s="30"/>
      <c r="H17" s="89"/>
      <c r="I17" s="102"/>
      <c r="J17" s="98"/>
      <c r="K17" s="105"/>
      <c r="L17" s="24"/>
      <c r="M17" s="24"/>
      <c r="N17" s="24"/>
      <c r="O17" s="23"/>
    </row>
    <row r="18" spans="2:15" ht="3" customHeight="1">
      <c r="B18" s="24"/>
      <c r="C18" s="24"/>
      <c r="D18" s="132"/>
      <c r="E18" s="132"/>
      <c r="F18" s="132"/>
      <c r="G18" s="132"/>
      <c r="H18" s="132"/>
      <c r="I18" s="89"/>
      <c r="J18" s="102"/>
      <c r="K18" s="45"/>
      <c r="L18" s="105"/>
      <c r="M18" s="24"/>
      <c r="N18" s="24"/>
      <c r="O18" s="23"/>
    </row>
    <row r="19" spans="2:15" ht="24" customHeight="1">
      <c r="B19" s="24"/>
      <c r="C19" s="132"/>
      <c r="D19" s="30"/>
      <c r="E19" s="24"/>
      <c r="F19" s="24"/>
      <c r="G19" s="89"/>
      <c r="H19" s="89"/>
      <c r="I19" s="89"/>
      <c r="J19" s="45"/>
      <c r="K19" s="158"/>
      <c r="L19" s="24"/>
      <c r="M19" s="24"/>
      <c r="N19" s="24"/>
      <c r="O19" s="23"/>
    </row>
    <row r="20" spans="2:15" ht="18.75" customHeight="1">
      <c r="B20" s="24"/>
      <c r="C20" s="24"/>
      <c r="D20" s="24"/>
      <c r="E20" s="24"/>
      <c r="F20" s="24"/>
      <c r="G20" s="89"/>
      <c r="H20" s="89"/>
      <c r="I20" s="89"/>
      <c r="J20" s="45"/>
      <c r="K20" s="86"/>
      <c r="L20" s="24"/>
      <c r="M20" s="24"/>
      <c r="N20" s="24"/>
      <c r="O20" s="23"/>
    </row>
    <row r="21" spans="2:15" ht="18.75" customHeight="1">
      <c r="B21" s="24"/>
      <c r="C21" s="24"/>
      <c r="D21" s="24"/>
      <c r="E21" s="35"/>
      <c r="F21" s="35"/>
      <c r="G21" s="206"/>
      <c r="H21" s="89"/>
      <c r="I21" s="206"/>
      <c r="J21" s="45"/>
      <c r="K21" s="86"/>
      <c r="L21" s="24"/>
      <c r="M21" s="24"/>
      <c r="N21" s="24"/>
      <c r="O21" s="23"/>
    </row>
    <row r="22" spans="2:15" ht="18.75" customHeight="1">
      <c r="B22" s="24"/>
      <c r="C22" s="24"/>
      <c r="D22" s="24"/>
      <c r="E22" s="35"/>
      <c r="F22" s="35"/>
      <c r="G22" s="206"/>
      <c r="H22" s="89"/>
      <c r="I22" s="206"/>
      <c r="J22" s="45"/>
      <c r="K22" s="86"/>
      <c r="L22" s="24"/>
      <c r="M22" s="24"/>
      <c r="N22" s="24"/>
      <c r="O22" s="23"/>
    </row>
    <row r="23" spans="2:15" ht="18.75" customHeight="1">
      <c r="B23" s="24"/>
      <c r="C23" s="24"/>
      <c r="D23" s="24"/>
      <c r="E23" s="30"/>
      <c r="F23" s="24"/>
      <c r="G23" s="59"/>
      <c r="H23" s="59"/>
      <c r="I23" s="59"/>
      <c r="J23" s="98"/>
      <c r="K23" s="123"/>
      <c r="L23" s="24"/>
      <c r="M23" s="24"/>
      <c r="N23" s="24"/>
      <c r="O23" s="23"/>
    </row>
    <row r="24" spans="2:15" ht="24" customHeight="1">
      <c r="B24" s="24"/>
      <c r="C24" s="132"/>
      <c r="D24" s="30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3"/>
    </row>
    <row r="25" spans="2:15" ht="18.75" customHeight="1">
      <c r="B25" s="24"/>
      <c r="C25" s="132"/>
      <c r="D25" s="24"/>
      <c r="E25" s="24"/>
      <c r="F25" s="24"/>
      <c r="G25" s="89"/>
      <c r="H25" s="89"/>
      <c r="I25" s="89"/>
      <c r="J25" s="45"/>
      <c r="K25" s="86"/>
      <c r="L25" s="24"/>
      <c r="M25" s="24"/>
      <c r="N25" s="24"/>
      <c r="O25" s="23"/>
    </row>
    <row r="26" spans="2:15" ht="18.75" customHeight="1">
      <c r="B26" s="24"/>
      <c r="C26" s="132"/>
      <c r="D26" s="24"/>
      <c r="E26" s="447"/>
      <c r="F26" s="447"/>
      <c r="G26" s="447"/>
      <c r="H26" s="89"/>
      <c r="I26" s="102"/>
      <c r="J26" s="24"/>
      <c r="K26" s="24"/>
      <c r="L26" s="24"/>
      <c r="M26" s="24"/>
      <c r="N26" s="24"/>
      <c r="O26" s="23"/>
    </row>
    <row r="27" spans="2:15" ht="18.75" customHeight="1">
      <c r="B27" s="24"/>
      <c r="C27" s="132"/>
      <c r="D27" s="24"/>
      <c r="E27" s="30"/>
      <c r="F27" s="423"/>
      <c r="G27" s="423"/>
      <c r="H27" s="89"/>
      <c r="I27" s="102"/>
      <c r="J27" s="98"/>
      <c r="K27" s="105"/>
      <c r="L27" s="24"/>
      <c r="M27" s="24"/>
      <c r="N27" s="24"/>
      <c r="O27" s="23"/>
    </row>
    <row r="28" spans="2:15" ht="22.5" customHeight="1">
      <c r="B28" s="24"/>
      <c r="C28" s="132"/>
      <c r="D28" s="24"/>
      <c r="E28" s="24"/>
      <c r="F28" s="24"/>
      <c r="G28" s="30"/>
      <c r="H28" s="89"/>
      <c r="I28" s="102"/>
      <c r="J28" s="45"/>
      <c r="K28" s="24"/>
      <c r="L28" s="24"/>
      <c r="M28" s="24"/>
      <c r="N28" s="24"/>
      <c r="O28" s="23"/>
    </row>
    <row r="29" spans="2:15" ht="18.75" customHeight="1">
      <c r="B29" s="24"/>
      <c r="C29" s="132"/>
      <c r="D29" s="24"/>
      <c r="E29" s="30"/>
      <c r="F29" s="24"/>
      <c r="G29" s="30"/>
      <c r="H29" s="89"/>
      <c r="I29" s="102"/>
      <c r="J29" s="98"/>
      <c r="K29" s="105"/>
      <c r="L29" s="24"/>
      <c r="M29" s="24"/>
      <c r="N29" s="24"/>
      <c r="O29" s="23"/>
    </row>
    <row r="30" spans="2:15" ht="18.75" customHeight="1">
      <c r="B30" s="24"/>
      <c r="C30" s="132"/>
      <c r="D30" s="132"/>
      <c r="E30" s="30"/>
      <c r="F30" s="24"/>
      <c r="G30" s="30"/>
      <c r="H30" s="89"/>
      <c r="I30" s="102"/>
      <c r="J30" s="98"/>
      <c r="K30" s="105"/>
      <c r="L30" s="24"/>
      <c r="M30" s="24"/>
      <c r="N30" s="24"/>
      <c r="O30" s="23"/>
    </row>
    <row r="31" spans="2:15" ht="3" customHeight="1">
      <c r="B31" s="24"/>
      <c r="C31" s="132"/>
      <c r="D31" s="132"/>
      <c r="E31" s="30"/>
      <c r="F31" s="24"/>
      <c r="G31" s="30"/>
      <c r="H31" s="89"/>
      <c r="I31" s="102"/>
      <c r="J31" s="45"/>
      <c r="K31" s="105"/>
      <c r="L31" s="24"/>
      <c r="M31" s="24"/>
      <c r="N31" s="24"/>
      <c r="O31" s="23"/>
    </row>
    <row r="32" spans="2:15" ht="18.75" customHeight="1">
      <c r="B32" s="24"/>
      <c r="C32" s="132"/>
      <c r="D32" s="132"/>
      <c r="E32" s="30"/>
      <c r="F32" s="24"/>
      <c r="G32" s="30"/>
      <c r="H32" s="89"/>
      <c r="I32" s="102"/>
      <c r="J32" s="45"/>
      <c r="K32" s="105"/>
      <c r="L32" s="24"/>
      <c r="M32" s="24"/>
      <c r="N32" s="24"/>
      <c r="O32" s="23"/>
    </row>
    <row r="33" spans="2:15" ht="18.75" customHeight="1">
      <c r="B33" s="24"/>
      <c r="C33" s="132"/>
      <c r="D33" s="24"/>
      <c r="E33" s="24"/>
      <c r="F33" s="24"/>
      <c r="G33" s="308"/>
      <c r="H33" s="112"/>
      <c r="I33" s="97"/>
      <c r="J33" s="45"/>
      <c r="K33" s="86"/>
      <c r="L33" s="24"/>
      <c r="M33" s="24"/>
      <c r="N33" s="24"/>
      <c r="O33" s="23"/>
    </row>
    <row r="34" spans="2:15" ht="4.5" customHeight="1">
      <c r="B34" s="24"/>
      <c r="C34" s="132"/>
      <c r="D34" s="24"/>
      <c r="E34" s="24"/>
      <c r="F34" s="24"/>
      <c r="G34" s="308"/>
      <c r="H34" s="112"/>
      <c r="I34" s="97"/>
      <c r="J34" s="45"/>
      <c r="K34" s="86"/>
      <c r="L34" s="24"/>
      <c r="M34" s="24"/>
      <c r="N34" s="24"/>
      <c r="O34" s="23"/>
    </row>
    <row r="35" spans="2:15" ht="18.75" customHeight="1">
      <c r="B35" s="24"/>
      <c r="C35" s="132"/>
      <c r="D35" s="24"/>
      <c r="E35" s="24"/>
      <c r="F35" s="24"/>
      <c r="G35" s="308"/>
      <c r="H35" s="112"/>
      <c r="I35" s="97"/>
      <c r="J35" s="45"/>
      <c r="K35" s="86"/>
      <c r="L35" s="24"/>
      <c r="M35" s="24"/>
      <c r="N35" s="24"/>
      <c r="O35" s="23"/>
    </row>
    <row r="36" spans="2:15" ht="18.75" customHeight="1">
      <c r="B36" s="24"/>
      <c r="C36" s="132"/>
      <c r="D36" s="24"/>
      <c r="E36" s="35"/>
      <c r="F36" s="35"/>
      <c r="G36" s="206"/>
      <c r="H36" s="89"/>
      <c r="I36" s="206"/>
      <c r="J36" s="45"/>
      <c r="K36" s="86"/>
      <c r="L36" s="24"/>
      <c r="M36" s="24"/>
      <c r="N36" s="24"/>
      <c r="O36" s="23"/>
    </row>
    <row r="37" spans="2:15" ht="18.75" customHeight="1">
      <c r="B37" s="24"/>
      <c r="C37" s="132"/>
      <c r="D37" s="24"/>
      <c r="E37" s="35"/>
      <c r="F37" s="35"/>
      <c r="G37" s="206"/>
      <c r="H37" s="89"/>
      <c r="I37" s="206"/>
      <c r="J37" s="45"/>
      <c r="K37" s="86"/>
      <c r="L37" s="24"/>
      <c r="M37" s="24"/>
      <c r="N37" s="24"/>
      <c r="O37" s="23"/>
    </row>
    <row r="38" spans="2:15" ht="18.75" customHeight="1">
      <c r="B38" s="24"/>
      <c r="C38" s="132"/>
      <c r="D38" s="24"/>
      <c r="E38" s="30"/>
      <c r="F38" s="24"/>
      <c r="G38" s="59"/>
      <c r="H38" s="59"/>
      <c r="I38" s="59"/>
      <c r="J38" s="98"/>
      <c r="K38" s="123"/>
      <c r="L38" s="24"/>
      <c r="M38" s="24"/>
      <c r="N38" s="24"/>
      <c r="O38" s="23"/>
    </row>
    <row r="39" spans="2:15" ht="24" customHeight="1">
      <c r="B39" s="24"/>
      <c r="C39" s="132"/>
      <c r="D39" s="30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3"/>
    </row>
    <row r="40" spans="2:15" ht="18.75" customHeight="1">
      <c r="B40" s="24"/>
      <c r="C40" s="132"/>
      <c r="D40" s="24"/>
      <c r="E40" s="24"/>
      <c r="F40" s="24"/>
      <c r="G40" s="89"/>
      <c r="H40" s="89"/>
      <c r="I40" s="89"/>
      <c r="J40" s="45"/>
      <c r="K40" s="86"/>
      <c r="L40" s="24"/>
      <c r="M40" s="24"/>
      <c r="N40" s="24"/>
      <c r="O40" s="23"/>
    </row>
    <row r="41" spans="2:15" ht="18.75" customHeight="1">
      <c r="B41" s="24"/>
      <c r="C41" s="30"/>
      <c r="D41" s="24"/>
      <c r="E41" s="447"/>
      <c r="F41" s="447"/>
      <c r="G41" s="447"/>
      <c r="H41" s="89"/>
      <c r="I41" s="102"/>
      <c r="J41" s="24"/>
      <c r="K41" s="24"/>
      <c r="L41" s="24"/>
      <c r="M41" s="24"/>
      <c r="N41" s="24"/>
      <c r="O41" s="23"/>
    </row>
    <row r="42" spans="2:15" ht="18.75" customHeight="1">
      <c r="B42" s="24"/>
      <c r="C42" s="30"/>
      <c r="D42" s="24"/>
      <c r="E42" s="30"/>
      <c r="F42" s="319"/>
      <c r="G42" s="319"/>
      <c r="H42" s="89"/>
      <c r="I42" s="102"/>
      <c r="J42" s="98"/>
      <c r="K42" s="105"/>
      <c r="L42" s="24"/>
      <c r="M42" s="24"/>
      <c r="N42" s="24"/>
      <c r="O42" s="23"/>
    </row>
    <row r="43" spans="2:15" ht="18.75" customHeight="1">
      <c r="B43" s="24"/>
      <c r="C43" s="30"/>
      <c r="D43" s="24"/>
      <c r="E43" s="24"/>
      <c r="F43" s="24"/>
      <c r="G43" s="30"/>
      <c r="H43" s="89"/>
      <c r="I43" s="102"/>
      <c r="J43" s="45"/>
      <c r="K43" s="24"/>
      <c r="L43" s="24"/>
      <c r="M43" s="24"/>
      <c r="N43" s="24"/>
      <c r="O43" s="23"/>
    </row>
    <row r="44" spans="2:15" ht="18.75" customHeight="1">
      <c r="B44" s="24"/>
      <c r="C44" s="30"/>
      <c r="D44" s="24"/>
      <c r="E44" s="53"/>
      <c r="F44" s="35"/>
      <c r="G44" s="206"/>
      <c r="H44" s="89"/>
      <c r="I44" s="206"/>
      <c r="J44" s="45"/>
      <c r="K44" s="86"/>
      <c r="L44" s="24"/>
      <c r="M44" s="24"/>
      <c r="N44" s="24"/>
      <c r="O44" s="23"/>
    </row>
    <row r="45" spans="2:15" ht="18.75" customHeight="1">
      <c r="B45" s="24"/>
      <c r="C45" s="30"/>
      <c r="D45" s="24"/>
      <c r="E45" s="53"/>
      <c r="F45" s="35"/>
      <c r="G45" s="206"/>
      <c r="H45" s="89"/>
      <c r="I45" s="206"/>
      <c r="J45" s="45"/>
      <c r="K45" s="86"/>
      <c r="L45" s="24"/>
      <c r="M45" s="24"/>
      <c r="N45" s="24"/>
      <c r="O45" s="23"/>
    </row>
    <row r="46" spans="2:15" ht="18.75" customHeight="1">
      <c r="B46" s="24"/>
      <c r="C46" s="30"/>
      <c r="D46" s="24"/>
      <c r="E46" s="53"/>
      <c r="F46" s="35"/>
      <c r="G46" s="206"/>
      <c r="H46" s="89"/>
      <c r="I46" s="206"/>
      <c r="J46" s="45"/>
      <c r="K46" s="86"/>
      <c r="L46" s="24"/>
      <c r="M46" s="24"/>
      <c r="N46" s="24"/>
      <c r="O46" s="23"/>
    </row>
    <row r="47" spans="2:15" ht="18.75" customHeight="1">
      <c r="B47" s="24"/>
      <c r="C47" s="30"/>
      <c r="D47" s="24"/>
      <c r="E47" s="53"/>
      <c r="F47" s="35"/>
      <c r="G47" s="206"/>
      <c r="H47" s="89"/>
      <c r="I47" s="206"/>
      <c r="J47" s="45"/>
      <c r="K47" s="86"/>
      <c r="L47" s="24"/>
      <c r="M47" s="24"/>
      <c r="N47" s="24"/>
      <c r="O47" s="23"/>
    </row>
    <row r="48" spans="2:15" ht="18.75" customHeight="1">
      <c r="B48" s="24"/>
      <c r="C48" s="30"/>
      <c r="D48" s="24"/>
      <c r="E48" s="53"/>
      <c r="F48" s="53"/>
      <c r="G48" s="206"/>
      <c r="H48" s="89"/>
      <c r="I48" s="206"/>
      <c r="J48" s="45"/>
      <c r="K48" s="86"/>
      <c r="L48" s="24"/>
      <c r="M48" s="24"/>
      <c r="N48" s="24"/>
      <c r="O48" s="23"/>
    </row>
    <row r="49" spans="2:15" ht="18.75" customHeight="1">
      <c r="B49" s="24"/>
      <c r="C49" s="30"/>
      <c r="D49" s="24"/>
      <c r="E49" s="53"/>
      <c r="F49" s="53"/>
      <c r="G49" s="89"/>
      <c r="H49" s="98"/>
      <c r="I49" s="89"/>
      <c r="J49" s="45"/>
      <c r="K49" s="86"/>
      <c r="L49" s="24"/>
      <c r="M49" s="24"/>
      <c r="N49" s="24"/>
      <c r="O49" s="23"/>
    </row>
    <row r="50" spans="2:15" ht="18.75" customHeight="1">
      <c r="B50" s="24"/>
      <c r="C50" s="30"/>
      <c r="D50" s="24"/>
      <c r="E50" s="53"/>
      <c r="F50" s="53"/>
      <c r="G50" s="89"/>
      <c r="H50" s="53"/>
      <c r="I50" s="89"/>
      <c r="J50" s="45"/>
      <c r="K50" s="86"/>
      <c r="L50" s="24"/>
      <c r="M50" s="24"/>
      <c r="N50" s="24"/>
      <c r="O50" s="23"/>
    </row>
    <row r="51" spans="2:15" ht="18.75" customHeight="1">
      <c r="B51" s="24"/>
      <c r="C51" s="30"/>
      <c r="D51" s="24"/>
      <c r="E51" s="30"/>
      <c r="F51" s="24"/>
      <c r="G51" s="59"/>
      <c r="H51" s="59"/>
      <c r="I51" s="59"/>
      <c r="J51" s="319"/>
      <c r="K51" s="91"/>
      <c r="L51" s="24"/>
      <c r="M51" s="24"/>
      <c r="N51" s="24"/>
      <c r="O51" s="23"/>
    </row>
    <row r="52" spans="2:15" ht="24" customHeight="1">
      <c r="B52" s="24"/>
      <c r="C52" s="30"/>
      <c r="D52" s="24"/>
      <c r="E52" s="24"/>
      <c r="F52" s="447"/>
      <c r="G52" s="447"/>
      <c r="H52" s="447"/>
      <c r="I52" s="447"/>
      <c r="J52" s="45"/>
      <c r="K52" s="86"/>
      <c r="L52" s="24"/>
      <c r="M52" s="24"/>
      <c r="N52" s="24"/>
      <c r="O52" s="23"/>
    </row>
    <row r="53" spans="2:15" ht="18.95" customHeight="1">
      <c r="B53" s="24"/>
      <c r="C53" s="30"/>
      <c r="D53" s="24"/>
      <c r="E53" s="53"/>
      <c r="F53" s="53"/>
      <c r="G53" s="89"/>
      <c r="H53" s="98"/>
      <c r="I53" s="89"/>
      <c r="J53" s="45"/>
      <c r="K53" s="86"/>
      <c r="L53" s="24"/>
      <c r="M53" s="24"/>
      <c r="N53" s="24"/>
      <c r="O53" s="23"/>
    </row>
    <row r="54" spans="2:15" ht="18.95" customHeight="1">
      <c r="B54" s="24"/>
      <c r="C54" s="30"/>
      <c r="D54" s="24"/>
      <c r="E54" s="53"/>
      <c r="F54" s="53"/>
      <c r="G54" s="89"/>
      <c r="H54" s="53"/>
      <c r="I54" s="89"/>
      <c r="J54" s="45"/>
      <c r="K54" s="86"/>
      <c r="L54" s="24"/>
      <c r="M54" s="24"/>
      <c r="N54" s="24"/>
      <c r="O54" s="23"/>
    </row>
    <row r="55" spans="2:15" ht="18.95" customHeight="1">
      <c r="B55" s="24"/>
      <c r="C55" s="30"/>
      <c r="D55" s="24"/>
      <c r="E55" s="53"/>
      <c r="F55" s="53"/>
      <c r="G55" s="89"/>
      <c r="H55" s="53"/>
      <c r="I55" s="89"/>
      <c r="J55" s="45"/>
      <c r="K55" s="86"/>
      <c r="L55" s="24"/>
      <c r="M55" s="24"/>
      <c r="N55" s="24"/>
      <c r="O55" s="23"/>
    </row>
    <row r="56" spans="2:15" ht="18.95" customHeight="1">
      <c r="B56" s="24"/>
      <c r="C56" s="30"/>
      <c r="D56" s="24"/>
      <c r="E56" s="35"/>
      <c r="F56" s="35"/>
      <c r="G56" s="89"/>
      <c r="H56" s="89"/>
      <c r="I56" s="89"/>
      <c r="J56" s="45"/>
      <c r="K56" s="52"/>
      <c r="L56" s="24"/>
      <c r="M56" s="24"/>
      <c r="N56" s="24"/>
      <c r="O56" s="23"/>
    </row>
    <row r="57" spans="2:15" ht="18.95" customHeight="1">
      <c r="B57" s="24"/>
      <c r="C57" s="24"/>
      <c r="D57" s="24"/>
      <c r="E57" s="139"/>
      <c r="F57" s="35"/>
      <c r="G57" s="24"/>
      <c r="H57" s="24"/>
      <c r="I57" s="24"/>
      <c r="J57" s="24"/>
      <c r="K57" s="52"/>
      <c r="L57" s="24"/>
      <c r="M57" s="24"/>
      <c r="N57" s="24"/>
      <c r="O57" s="23"/>
    </row>
    <row r="58" spans="2:15" ht="18.95" customHeight="1">
      <c r="B58" s="24"/>
      <c r="C58" s="24"/>
      <c r="D58" s="24"/>
      <c r="E58" s="35"/>
      <c r="F58" s="35"/>
      <c r="G58" s="89"/>
      <c r="H58" s="89"/>
      <c r="I58" s="89"/>
      <c r="J58" s="45"/>
      <c r="K58" s="86"/>
      <c r="L58" s="24"/>
      <c r="M58" s="24"/>
      <c r="N58" s="24"/>
      <c r="O58" s="23"/>
    </row>
    <row r="59" spans="2:15" ht="18.95" customHeight="1">
      <c r="B59" s="24"/>
      <c r="C59" s="24"/>
      <c r="D59" s="24"/>
      <c r="E59" s="35"/>
      <c r="F59" s="35"/>
      <c r="G59" s="89"/>
      <c r="H59" s="89"/>
      <c r="I59" s="89"/>
      <c r="J59" s="45"/>
      <c r="K59" s="52"/>
      <c r="L59" s="24"/>
      <c r="M59" s="24"/>
      <c r="N59" s="24"/>
      <c r="O59" s="23"/>
    </row>
    <row r="60" spans="2:15" ht="18.95" customHeight="1">
      <c r="B60" s="24"/>
      <c r="C60" s="24"/>
      <c r="D60" s="24"/>
      <c r="E60" s="35"/>
      <c r="F60" s="35"/>
      <c r="G60" s="89"/>
      <c r="H60" s="89"/>
      <c r="I60" s="89"/>
      <c r="J60" s="45"/>
      <c r="K60" s="52"/>
      <c r="L60" s="24"/>
      <c r="M60" s="24"/>
      <c r="N60" s="24"/>
      <c r="O60" s="23"/>
    </row>
    <row r="61" spans="2:15" ht="18.95" customHeight="1">
      <c r="B61" s="24"/>
      <c r="C61" s="24"/>
      <c r="D61" s="24"/>
      <c r="E61" s="35"/>
      <c r="F61" s="24"/>
      <c r="G61" s="89"/>
      <c r="H61" s="24"/>
      <c r="I61" s="89"/>
      <c r="J61" s="45"/>
      <c r="K61" s="52"/>
      <c r="L61" s="24"/>
      <c r="M61" s="24"/>
      <c r="N61" s="24"/>
      <c r="O61" s="23"/>
    </row>
    <row r="62" spans="2:15" ht="18.95" customHeight="1">
      <c r="B62" s="24"/>
      <c r="C62" s="24"/>
      <c r="D62" s="24"/>
      <c r="E62" s="35"/>
      <c r="F62" s="24"/>
      <c r="G62" s="89"/>
      <c r="H62" s="24"/>
      <c r="I62" s="89"/>
      <c r="J62" s="45"/>
      <c r="K62" s="52"/>
      <c r="L62" s="24"/>
      <c r="M62" s="24"/>
      <c r="N62" s="24"/>
      <c r="O62" s="23"/>
    </row>
    <row r="63" spans="2:15" ht="18.95" customHeight="1">
      <c r="B63" s="24"/>
      <c r="C63" s="24"/>
      <c r="D63" s="24"/>
      <c r="E63" s="35"/>
      <c r="F63" s="24"/>
      <c r="G63" s="89"/>
      <c r="H63" s="24"/>
      <c r="I63" s="89"/>
      <c r="J63" s="45"/>
      <c r="K63" s="52"/>
      <c r="L63" s="24"/>
      <c r="M63" s="24"/>
      <c r="N63" s="24"/>
      <c r="O63" s="23"/>
    </row>
    <row r="64" spans="2:15" ht="18.95" customHeight="1">
      <c r="B64" s="24"/>
      <c r="C64" s="24"/>
      <c r="D64" s="24"/>
      <c r="E64" s="35"/>
      <c r="F64" s="24"/>
      <c r="G64" s="89"/>
      <c r="H64" s="24"/>
      <c r="I64" s="89"/>
      <c r="J64" s="45"/>
      <c r="K64" s="52"/>
      <c r="L64" s="24"/>
      <c r="M64" s="24"/>
      <c r="N64" s="24"/>
      <c r="O64" s="23"/>
    </row>
    <row r="65" spans="2:15" ht="18.95" customHeight="1">
      <c r="B65" s="24"/>
      <c r="C65" s="24"/>
      <c r="D65" s="24"/>
      <c r="E65" s="35"/>
      <c r="F65" s="24"/>
      <c r="G65" s="89"/>
      <c r="H65" s="24"/>
      <c r="I65" s="89"/>
      <c r="J65" s="45"/>
      <c r="K65" s="52"/>
      <c r="L65" s="24"/>
      <c r="M65" s="24"/>
      <c r="N65" s="24"/>
      <c r="O65" s="23"/>
    </row>
    <row r="66" spans="2:15" ht="18.95" customHeight="1">
      <c r="B66" s="24"/>
      <c r="C66" s="24"/>
      <c r="D66" s="24"/>
      <c r="E66" s="35"/>
      <c r="F66" s="24"/>
      <c r="G66" s="89"/>
      <c r="H66" s="24"/>
      <c r="I66" s="89"/>
      <c r="J66" s="45"/>
      <c r="K66" s="52"/>
      <c r="L66" s="24"/>
      <c r="M66" s="24"/>
      <c r="N66" s="24"/>
      <c r="O66" s="23"/>
    </row>
    <row r="67" spans="2:15" ht="24.95" customHeight="1">
      <c r="B67" s="24"/>
      <c r="C67" s="30"/>
      <c r="D67" s="24"/>
      <c r="E67" s="24"/>
      <c r="F67" s="309"/>
      <c r="G67" s="89"/>
      <c r="H67" s="89"/>
      <c r="I67" s="89"/>
      <c r="J67" s="45"/>
      <c r="K67" s="86"/>
      <c r="L67" s="24"/>
      <c r="M67" s="24"/>
      <c r="N67" s="24"/>
      <c r="O67" s="23"/>
    </row>
    <row r="68" spans="2:15" ht="18.95" customHeight="1">
      <c r="B68" s="24"/>
      <c r="C68" s="24"/>
      <c r="D68" s="24"/>
      <c r="E68" s="53"/>
      <c r="F68" s="35"/>
      <c r="G68" s="89"/>
      <c r="H68" s="89"/>
      <c r="I68" s="89"/>
      <c r="J68" s="45"/>
      <c r="K68" s="86"/>
      <c r="L68" s="24"/>
      <c r="M68" s="24"/>
      <c r="N68" s="24"/>
      <c r="O68" s="23"/>
    </row>
    <row r="69" spans="2:15" ht="18.95" customHeight="1">
      <c r="B69" s="24"/>
      <c r="C69" s="24"/>
      <c r="D69" s="24"/>
      <c r="E69" s="53"/>
      <c r="F69" s="35"/>
      <c r="G69" s="89"/>
      <c r="H69" s="89"/>
      <c r="I69" s="89"/>
      <c r="J69" s="45"/>
      <c r="K69" s="86"/>
      <c r="L69" s="24"/>
      <c r="M69" s="24"/>
      <c r="N69" s="24"/>
      <c r="O69" s="23"/>
    </row>
    <row r="70" spans="2:15" ht="18.95" customHeight="1">
      <c r="B70" s="24"/>
      <c r="C70" s="24"/>
      <c r="D70" s="24"/>
      <c r="E70" s="53"/>
      <c r="F70" s="35"/>
      <c r="G70" s="89"/>
      <c r="H70" s="89"/>
      <c r="I70" s="89"/>
      <c r="J70" s="45"/>
      <c r="K70" s="86"/>
      <c r="L70" s="24"/>
      <c r="M70" s="24"/>
      <c r="N70" s="24"/>
      <c r="O70" s="23"/>
    </row>
    <row r="71" spans="2:15" ht="18.95" customHeight="1">
      <c r="B71" s="24"/>
      <c r="C71" s="24"/>
      <c r="D71" s="24"/>
      <c r="E71" s="53"/>
      <c r="F71" s="53"/>
      <c r="G71" s="89"/>
      <c r="H71" s="53"/>
      <c r="I71" s="89"/>
      <c r="J71" s="45"/>
      <c r="K71" s="86"/>
      <c r="L71" s="24"/>
      <c r="M71" s="24"/>
      <c r="N71" s="24"/>
      <c r="O71" s="23"/>
    </row>
    <row r="72" spans="2:15" ht="18.95" customHeight="1">
      <c r="B72" s="24"/>
      <c r="C72" s="24"/>
      <c r="D72" s="24"/>
      <c r="E72" s="35"/>
      <c r="F72" s="35"/>
      <c r="G72" s="205"/>
      <c r="H72" s="89"/>
      <c r="I72" s="206"/>
      <c r="J72" s="45"/>
      <c r="K72" s="86"/>
      <c r="L72" s="24"/>
      <c r="M72" s="24"/>
      <c r="N72" s="24"/>
      <c r="O72" s="23"/>
    </row>
    <row r="73" spans="2:15" ht="18.95" customHeight="1">
      <c r="B73" s="24"/>
      <c r="C73" s="24"/>
      <c r="D73" s="24"/>
      <c r="E73" s="35"/>
      <c r="F73" s="35"/>
      <c r="G73" s="205"/>
      <c r="H73" s="89"/>
      <c r="I73" s="206"/>
      <c r="J73" s="45"/>
      <c r="K73" s="86"/>
      <c r="L73" s="24"/>
      <c r="M73" s="24"/>
      <c r="N73" s="24"/>
      <c r="O73" s="23"/>
    </row>
    <row r="74" spans="2:15" ht="24" customHeight="1">
      <c r="B74" s="24"/>
      <c r="C74" s="24"/>
      <c r="D74" s="24"/>
      <c r="E74" s="30"/>
      <c r="F74" s="24"/>
      <c r="G74" s="59"/>
      <c r="H74" s="59"/>
      <c r="I74" s="59"/>
      <c r="J74" s="319"/>
      <c r="K74" s="59"/>
      <c r="L74" s="24"/>
      <c r="M74" s="24"/>
      <c r="N74" s="24"/>
      <c r="O74" s="23"/>
    </row>
    <row r="75" spans="2:15" ht="33" customHeight="1">
      <c r="B75" s="24"/>
      <c r="C75" s="242"/>
      <c r="D75" s="53"/>
      <c r="E75" s="310"/>
      <c r="F75" s="35"/>
      <c r="G75" s="89"/>
      <c r="H75" s="89"/>
      <c r="I75" s="89"/>
      <c r="J75" s="45"/>
      <c r="K75" s="86"/>
      <c r="L75" s="24"/>
      <c r="M75" s="24"/>
      <c r="N75" s="24"/>
      <c r="O75" s="23"/>
    </row>
    <row r="76" spans="2:15" ht="18.95" customHeight="1">
      <c r="B76" s="24"/>
      <c r="C76" s="24"/>
      <c r="D76" s="24"/>
      <c r="E76" s="35"/>
      <c r="F76" s="35"/>
      <c r="G76" s="89"/>
      <c r="H76" s="89"/>
      <c r="I76" s="89"/>
      <c r="J76" s="45"/>
      <c r="K76" s="86"/>
      <c r="L76" s="24"/>
      <c r="M76" s="24"/>
      <c r="N76" s="24"/>
      <c r="O76" s="23"/>
    </row>
    <row r="77" spans="2:15" ht="18.95" customHeight="1">
      <c r="B77" s="24"/>
      <c r="C77" s="24"/>
      <c r="D77" s="24"/>
      <c r="E77" s="35"/>
      <c r="F77" s="35"/>
      <c r="G77" s="89"/>
      <c r="H77" s="89"/>
      <c r="I77" s="89"/>
      <c r="J77" s="45"/>
      <c r="K77" s="86"/>
      <c r="L77" s="24"/>
      <c r="M77" s="24"/>
      <c r="N77" s="24"/>
      <c r="O77" s="23"/>
    </row>
    <row r="78" spans="2:15" ht="18.95" customHeight="1">
      <c r="B78" s="24"/>
      <c r="C78" s="24"/>
      <c r="D78" s="24"/>
      <c r="E78" s="35"/>
      <c r="F78" s="35"/>
      <c r="G78" s="89"/>
      <c r="H78" s="89"/>
      <c r="I78" s="89"/>
      <c r="J78" s="45"/>
      <c r="K78" s="86"/>
      <c r="L78" s="24"/>
      <c r="M78" s="24"/>
      <c r="N78" s="24"/>
      <c r="O78" s="23"/>
    </row>
    <row r="79" spans="2:15" ht="24.95" customHeight="1">
      <c r="B79" s="24"/>
      <c r="C79" s="30"/>
      <c r="D79" s="24"/>
      <c r="E79" s="35"/>
      <c r="F79" s="35"/>
      <c r="G79" s="89"/>
      <c r="H79" s="89"/>
      <c r="I79" s="89"/>
      <c r="J79" s="45"/>
      <c r="K79" s="86"/>
      <c r="L79" s="24"/>
      <c r="M79" s="24"/>
      <c r="N79" s="24"/>
      <c r="O79" s="23"/>
    </row>
    <row r="80" spans="2:15" ht="18.95" customHeight="1">
      <c r="B80" s="24"/>
      <c r="C80" s="30"/>
      <c r="D80" s="24"/>
      <c r="E80" s="35"/>
      <c r="F80" s="35"/>
      <c r="G80" s="89"/>
      <c r="H80" s="89"/>
      <c r="I80" s="89"/>
      <c r="J80" s="45"/>
      <c r="K80" s="86"/>
      <c r="L80" s="24"/>
      <c r="M80" s="24"/>
      <c r="N80" s="24"/>
      <c r="O80" s="23"/>
    </row>
    <row r="81" spans="2:15" ht="18.95" customHeight="1">
      <c r="B81" s="24"/>
      <c r="C81" s="30"/>
      <c r="D81" s="24"/>
      <c r="E81" s="35"/>
      <c r="F81" s="35"/>
      <c r="G81" s="89"/>
      <c r="H81" s="89"/>
      <c r="I81" s="89"/>
      <c r="J81" s="45"/>
      <c r="K81" s="86"/>
      <c r="L81" s="24"/>
      <c r="M81" s="24"/>
      <c r="N81" s="24"/>
      <c r="O81" s="23"/>
    </row>
    <row r="82" spans="2:15" ht="18.95" customHeight="1">
      <c r="B82" s="24"/>
      <c r="C82" s="30"/>
      <c r="D82" s="24"/>
      <c r="E82" s="35"/>
      <c r="F82" s="35"/>
      <c r="G82" s="89"/>
      <c r="H82" s="89"/>
      <c r="I82" s="89"/>
      <c r="J82" s="45"/>
      <c r="K82" s="86"/>
      <c r="L82" s="24"/>
      <c r="M82" s="24"/>
      <c r="N82" s="24"/>
      <c r="O82" s="23"/>
    </row>
    <row r="83" spans="2:15" ht="18.95" customHeight="1">
      <c r="B83" s="24"/>
      <c r="C83" s="30"/>
      <c r="D83" s="24"/>
      <c r="E83" s="35"/>
      <c r="F83" s="35"/>
      <c r="G83" s="89"/>
      <c r="H83" s="89"/>
      <c r="I83" s="89"/>
      <c r="J83" s="45"/>
      <c r="K83" s="86"/>
      <c r="L83" s="24"/>
      <c r="M83" s="24"/>
      <c r="N83" s="24"/>
      <c r="O83" s="23"/>
    </row>
    <row r="84" spans="2:15" ht="18.95" customHeight="1">
      <c r="B84" s="24"/>
      <c r="C84" s="30"/>
      <c r="D84" s="24"/>
      <c r="E84" s="35"/>
      <c r="F84" s="35"/>
      <c r="G84" s="89"/>
      <c r="H84" s="89"/>
      <c r="I84" s="89"/>
      <c r="J84" s="45"/>
      <c r="K84" s="86"/>
      <c r="L84" s="24"/>
      <c r="M84" s="24"/>
      <c r="N84" s="24"/>
      <c r="O84" s="23"/>
    </row>
    <row r="85" spans="2:15" ht="18.95" customHeight="1">
      <c r="B85" s="24"/>
      <c r="C85" s="24"/>
      <c r="D85" s="24"/>
      <c r="E85" s="35"/>
      <c r="F85" s="35"/>
      <c r="G85" s="89"/>
      <c r="H85" s="89"/>
      <c r="I85" s="89"/>
      <c r="J85" s="45"/>
      <c r="K85" s="86"/>
      <c r="L85" s="24"/>
      <c r="M85" s="24"/>
      <c r="N85" s="24"/>
      <c r="O85" s="23"/>
    </row>
    <row r="86" spans="2:15" ht="18.95" customHeight="1">
      <c r="B86" s="24"/>
      <c r="C86" s="24"/>
      <c r="D86" s="24"/>
      <c r="E86" s="35"/>
      <c r="F86" s="35"/>
      <c r="G86" s="206"/>
      <c r="H86" s="89"/>
      <c r="I86" s="206"/>
      <c r="J86" s="45"/>
      <c r="K86" s="86"/>
      <c r="L86" s="24"/>
      <c r="M86" s="24"/>
      <c r="N86" s="24"/>
      <c r="O86" s="23"/>
    </row>
    <row r="87" spans="2:15" ht="18.95" customHeight="1">
      <c r="B87" s="24"/>
      <c r="C87" s="24"/>
      <c r="D87" s="24"/>
      <c r="E87" s="311"/>
      <c r="F87" s="35"/>
      <c r="G87" s="206"/>
      <c r="H87" s="89"/>
      <c r="I87" s="206"/>
      <c r="J87" s="45"/>
      <c r="K87" s="86"/>
      <c r="L87" s="24"/>
      <c r="M87" s="24"/>
      <c r="N87" s="24"/>
      <c r="O87" s="23"/>
    </row>
    <row r="88" spans="2:15" ht="18.95" customHeight="1">
      <c r="B88" s="24"/>
      <c r="C88" s="24"/>
      <c r="D88" s="24"/>
      <c r="E88" s="35"/>
      <c r="F88" s="35"/>
      <c r="G88" s="206"/>
      <c r="H88" s="89"/>
      <c r="I88" s="206"/>
      <c r="J88" s="45"/>
      <c r="K88" s="86"/>
      <c r="L88" s="24"/>
      <c r="M88" s="24"/>
      <c r="N88" s="24"/>
      <c r="O88" s="23"/>
    </row>
    <row r="89" spans="2:15" ht="18.95" customHeight="1">
      <c r="B89" s="53"/>
      <c r="C89" s="24"/>
      <c r="D89" s="24"/>
      <c r="E89" s="35"/>
      <c r="F89" s="35"/>
      <c r="G89" s="206"/>
      <c r="H89" s="89"/>
      <c r="I89" s="206"/>
      <c r="J89" s="45"/>
      <c r="K89" s="86"/>
      <c r="L89" s="24"/>
      <c r="M89" s="24"/>
      <c r="N89" s="24"/>
      <c r="O89" s="23"/>
    </row>
    <row r="90" spans="2:15" ht="24" customHeight="1">
      <c r="B90" s="53"/>
      <c r="C90" s="24"/>
      <c r="D90" s="24"/>
      <c r="E90" s="30"/>
      <c r="F90" s="24"/>
      <c r="G90" s="59"/>
      <c r="H90" s="59"/>
      <c r="I90" s="59"/>
      <c r="J90" s="319"/>
      <c r="K90" s="91"/>
      <c r="L90" s="24"/>
      <c r="M90" s="24"/>
      <c r="N90" s="24"/>
      <c r="O90" s="23"/>
    </row>
    <row r="91" spans="2:15" ht="19.5" customHeight="1">
      <c r="B91" s="53"/>
      <c r="C91" s="24"/>
      <c r="D91" s="24"/>
      <c r="E91" s="35"/>
      <c r="F91" s="24"/>
      <c r="G91" s="24"/>
      <c r="H91" s="24"/>
      <c r="I91" s="24"/>
      <c r="J91" s="24"/>
      <c r="K91" s="62"/>
      <c r="L91" s="24"/>
      <c r="M91" s="24"/>
      <c r="N91" s="24"/>
      <c r="O91" s="23"/>
    </row>
    <row r="92" spans="2:15" ht="6.75" customHeight="1">
      <c r="B92" s="53"/>
      <c r="C92" s="24"/>
      <c r="D92" s="24"/>
      <c r="E92" s="35"/>
      <c r="F92" s="24"/>
      <c r="G92" s="24"/>
      <c r="H92" s="24"/>
      <c r="I92" s="24"/>
      <c r="J92" s="24"/>
      <c r="K92" s="62"/>
      <c r="L92" s="24"/>
      <c r="M92" s="24"/>
      <c r="N92" s="24"/>
      <c r="O92" s="23"/>
    </row>
    <row r="93" spans="2:15" ht="24.95" customHeight="1">
      <c r="B93" s="53"/>
      <c r="C93" s="24"/>
      <c r="D93" s="24"/>
      <c r="E93" s="185"/>
      <c r="F93" s="53"/>
      <c r="G93" s="53"/>
      <c r="H93" s="53"/>
      <c r="I93" s="53"/>
      <c r="J93" s="53"/>
      <c r="K93" s="312"/>
      <c r="L93" s="24"/>
      <c r="M93" s="24"/>
      <c r="N93" s="24"/>
      <c r="O93" s="23"/>
    </row>
    <row r="94" spans="2:15" ht="24.95" customHeight="1">
      <c r="B94" s="53"/>
      <c r="C94" s="24"/>
      <c r="D94" s="24"/>
      <c r="E94" s="311"/>
      <c r="F94" s="53"/>
      <c r="G94" s="53"/>
      <c r="H94" s="53"/>
      <c r="I94" s="53"/>
      <c r="J94" s="53"/>
      <c r="K94" s="312"/>
      <c r="L94" s="24"/>
      <c r="M94" s="24"/>
      <c r="N94" s="24"/>
      <c r="O94" s="23"/>
    </row>
    <row r="95" spans="2:15" ht="24.95" customHeight="1">
      <c r="B95" s="53"/>
      <c r="C95" s="30"/>
      <c r="D95" s="24"/>
      <c r="E95" s="188"/>
      <c r="F95" s="53"/>
      <c r="G95" s="190"/>
      <c r="H95" s="190"/>
      <c r="I95" s="190"/>
      <c r="J95" s="98"/>
      <c r="K95" s="312"/>
      <c r="L95" s="24"/>
      <c r="M95" s="24"/>
      <c r="N95" s="24"/>
      <c r="O95" s="23"/>
    </row>
    <row r="96" spans="2:15" ht="24.95" customHeight="1">
      <c r="B96" s="53"/>
      <c r="C96" s="24"/>
      <c r="D96" s="24"/>
      <c r="E96" s="188"/>
      <c r="F96" s="53"/>
      <c r="G96" s="190"/>
      <c r="H96" s="190"/>
      <c r="I96" s="190"/>
      <c r="J96" s="98"/>
      <c r="K96" s="313"/>
      <c r="L96" s="24"/>
      <c r="M96" s="24"/>
      <c r="N96" s="24"/>
      <c r="O96" s="23"/>
    </row>
    <row r="97" spans="2:15" ht="24.95" customHeight="1">
      <c r="B97" s="53"/>
      <c r="C97" s="24"/>
      <c r="D97" s="24"/>
      <c r="E97" s="188"/>
      <c r="F97" s="53"/>
      <c r="G97" s="190"/>
      <c r="H97" s="190"/>
      <c r="I97" s="190"/>
      <c r="J97" s="98"/>
      <c r="K97" s="314"/>
      <c r="L97" s="24"/>
      <c r="M97" s="24"/>
      <c r="N97" s="24"/>
      <c r="O97" s="23"/>
    </row>
    <row r="98" spans="2:15" ht="24.95" customHeight="1">
      <c r="B98" s="53"/>
      <c r="C98" s="24"/>
      <c r="D98" s="24"/>
      <c r="E98" s="188"/>
      <c r="F98" s="53"/>
      <c r="G98" s="190"/>
      <c r="H98" s="190"/>
      <c r="I98" s="190"/>
      <c r="J98" s="98"/>
      <c r="K98" s="314"/>
      <c r="L98" s="24"/>
      <c r="M98" s="24"/>
      <c r="N98" s="24"/>
      <c r="O98" s="23"/>
    </row>
    <row r="99" spans="2:15" ht="24.95" customHeight="1">
      <c r="B99" s="53"/>
      <c r="C99" s="24"/>
      <c r="D99" s="24"/>
      <c r="E99" s="188"/>
      <c r="F99" s="53"/>
      <c r="G99" s="190"/>
      <c r="H99" s="190"/>
      <c r="I99" s="190"/>
      <c r="J99" s="98"/>
      <c r="K99" s="315"/>
      <c r="L99" s="24"/>
      <c r="M99" s="24"/>
      <c r="N99" s="24"/>
      <c r="O99" s="23"/>
    </row>
    <row r="100" spans="2:15" ht="6.75" customHeight="1">
      <c r="B100" s="53"/>
      <c r="C100" s="24"/>
      <c r="D100" s="24"/>
      <c r="E100" s="188"/>
      <c r="F100" s="53"/>
      <c r="G100" s="190"/>
      <c r="H100" s="190"/>
      <c r="I100" s="190"/>
      <c r="J100" s="98"/>
      <c r="K100" s="314"/>
      <c r="L100" s="24"/>
      <c r="M100" s="24"/>
      <c r="N100" s="24"/>
      <c r="O100" s="23"/>
    </row>
    <row r="101" spans="2:15" ht="24.95" customHeight="1">
      <c r="B101" s="53"/>
      <c r="C101" s="24"/>
      <c r="D101" s="24"/>
      <c r="E101" s="316"/>
      <c r="F101" s="317"/>
      <c r="G101" s="317"/>
      <c r="H101" s="317"/>
      <c r="I101" s="317"/>
      <c r="J101" s="317"/>
      <c r="K101" s="318"/>
      <c r="L101" s="24"/>
      <c r="M101" s="24"/>
      <c r="N101" s="24"/>
      <c r="O101" s="23"/>
    </row>
    <row r="102" spans="2:15" ht="24.95" customHeight="1">
      <c r="B102" s="53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3"/>
    </row>
    <row r="103" spans="2:15" ht="24.95" customHeight="1">
      <c r="B103" s="53"/>
      <c r="C103" s="24"/>
      <c r="D103" s="24"/>
      <c r="E103" s="24"/>
      <c r="F103" s="35"/>
      <c r="G103" s="89"/>
      <c r="H103" s="89"/>
      <c r="I103" s="89"/>
      <c r="J103" s="45"/>
      <c r="K103" s="86"/>
      <c r="L103" s="24"/>
      <c r="M103" s="24"/>
      <c r="N103" s="24"/>
      <c r="O103" s="23"/>
    </row>
    <row r="104" spans="2:15" ht="24.95" customHeight="1">
      <c r="B104" s="53"/>
      <c r="C104" s="24"/>
      <c r="D104" s="24"/>
      <c r="E104" s="24"/>
      <c r="F104" s="24"/>
      <c r="G104" s="89"/>
      <c r="H104" s="59"/>
      <c r="I104" s="89"/>
      <c r="J104" s="45"/>
      <c r="K104" s="86"/>
      <c r="L104" s="24"/>
      <c r="M104" s="24"/>
      <c r="N104" s="24"/>
      <c r="O104" s="23"/>
    </row>
    <row r="105" spans="2:15" ht="24.95" customHeight="1">
      <c r="B105" s="53"/>
      <c r="C105" s="30"/>
      <c r="D105" s="24"/>
      <c r="E105" s="24"/>
      <c r="F105" s="447"/>
      <c r="G105" s="447"/>
      <c r="H105" s="447"/>
      <c r="I105" s="447"/>
      <c r="J105" s="45"/>
      <c r="K105" s="86"/>
      <c r="L105" s="24"/>
      <c r="M105" s="24"/>
      <c r="N105" s="24"/>
      <c r="O105" s="23"/>
    </row>
    <row r="106" spans="2:15" ht="24.95" customHeight="1">
      <c r="B106" s="53"/>
      <c r="C106" s="24"/>
      <c r="D106" s="24"/>
      <c r="E106" s="53"/>
      <c r="F106" s="53"/>
      <c r="G106" s="89"/>
      <c r="H106" s="98"/>
      <c r="I106" s="89"/>
      <c r="J106" s="45"/>
      <c r="K106" s="86"/>
      <c r="L106" s="24"/>
      <c r="M106" s="24"/>
      <c r="N106" s="24"/>
      <c r="O106" s="23"/>
    </row>
    <row r="107" spans="2:15" ht="24.95" customHeight="1">
      <c r="B107" s="53"/>
      <c r="C107" s="30"/>
      <c r="D107" s="24"/>
      <c r="E107" s="53"/>
      <c r="F107" s="53"/>
      <c r="G107" s="89"/>
      <c r="H107" s="53"/>
      <c r="I107" s="89"/>
      <c r="J107" s="45"/>
      <c r="K107" s="86"/>
      <c r="L107" s="24"/>
      <c r="M107" s="24"/>
      <c r="N107" s="24"/>
      <c r="O107" s="23"/>
    </row>
    <row r="108" spans="2:15" ht="24.95" customHeight="1">
      <c r="B108" s="53"/>
      <c r="C108" s="24"/>
      <c r="D108" s="24"/>
      <c r="E108" s="35"/>
      <c r="F108" s="35"/>
      <c r="G108" s="89"/>
      <c r="H108" s="89"/>
      <c r="I108" s="89"/>
      <c r="J108" s="45"/>
      <c r="K108" s="86"/>
      <c r="L108" s="24"/>
      <c r="M108" s="24"/>
      <c r="N108" s="24"/>
      <c r="O108" s="23"/>
    </row>
    <row r="109" spans="2:15" ht="24.95" customHeight="1">
      <c r="B109" s="53"/>
      <c r="C109" s="24"/>
      <c r="D109" s="24"/>
      <c r="E109" s="53"/>
      <c r="F109" s="35"/>
      <c r="G109" s="89"/>
      <c r="H109" s="89"/>
      <c r="I109" s="89"/>
      <c r="J109" s="45"/>
      <c r="K109" s="86"/>
      <c r="L109" s="24"/>
      <c r="M109" s="24"/>
      <c r="N109" s="24"/>
      <c r="O109" s="23"/>
    </row>
    <row r="110" spans="2:15" ht="24.95" customHeight="1">
      <c r="B110" s="53"/>
      <c r="C110" s="30"/>
      <c r="D110" s="24"/>
      <c r="E110" s="24"/>
      <c r="F110" s="309"/>
      <c r="G110" s="89"/>
      <c r="H110" s="89"/>
      <c r="I110" s="89"/>
      <c r="J110" s="45"/>
      <c r="K110" s="86"/>
      <c r="L110" s="24"/>
      <c r="M110" s="24"/>
      <c r="N110" s="24"/>
      <c r="O110" s="23"/>
    </row>
    <row r="111" spans="2:15" ht="24.95" customHeight="1">
      <c r="B111" s="24"/>
      <c r="C111" s="24"/>
      <c r="D111" s="24"/>
      <c r="E111" s="53"/>
      <c r="F111" s="35"/>
      <c r="G111" s="89"/>
      <c r="H111" s="89"/>
      <c r="I111" s="89"/>
      <c r="J111" s="45"/>
      <c r="K111" s="86"/>
      <c r="L111" s="24"/>
      <c r="M111" s="24"/>
      <c r="N111" s="24"/>
      <c r="O111" s="23"/>
    </row>
    <row r="112" spans="2:15" ht="24.95" customHeight="1">
      <c r="B112" s="53"/>
      <c r="C112" s="24"/>
      <c r="D112" s="24"/>
      <c r="E112" s="53"/>
      <c r="F112" s="35"/>
      <c r="G112" s="89"/>
      <c r="H112" s="89"/>
      <c r="I112" s="89"/>
      <c r="J112" s="45"/>
      <c r="K112" s="86"/>
      <c r="L112" s="24"/>
      <c r="M112" s="24"/>
      <c r="N112" s="24"/>
      <c r="O112" s="23"/>
    </row>
    <row r="113" spans="2:15" ht="24.95" customHeight="1">
      <c r="B113" s="53"/>
      <c r="C113" s="24"/>
      <c r="D113" s="24"/>
      <c r="E113" s="53"/>
      <c r="F113" s="53"/>
      <c r="G113" s="89"/>
      <c r="H113" s="53"/>
      <c r="I113" s="89"/>
      <c r="J113" s="45"/>
      <c r="K113" s="86"/>
      <c r="L113" s="24"/>
      <c r="M113" s="24"/>
      <c r="N113" s="24"/>
      <c r="O113" s="23"/>
    </row>
    <row r="114" spans="2:15" ht="24.95" customHeight="1">
      <c r="B114" s="53"/>
      <c r="C114" s="24"/>
      <c r="D114" s="24"/>
      <c r="E114" s="35"/>
      <c r="F114" s="35"/>
      <c r="G114" s="89"/>
      <c r="H114" s="89"/>
      <c r="I114" s="89"/>
      <c r="J114" s="45"/>
      <c r="K114" s="86"/>
      <c r="L114" s="24"/>
      <c r="M114" s="24"/>
      <c r="N114" s="24"/>
      <c r="O114" s="23"/>
    </row>
    <row r="115" spans="2:15" ht="24.95" customHeight="1">
      <c r="B115" s="24"/>
      <c r="C115" s="24"/>
      <c r="D115" s="24"/>
      <c r="E115" s="35"/>
      <c r="F115" s="35"/>
      <c r="G115" s="205"/>
      <c r="H115" s="89"/>
      <c r="I115" s="206"/>
      <c r="J115" s="45"/>
      <c r="K115" s="86"/>
      <c r="L115" s="24"/>
      <c r="M115" s="24"/>
      <c r="N115" s="24"/>
      <c r="O115" s="23"/>
    </row>
    <row r="116" spans="2:15" ht="24.95" customHeight="1">
      <c r="B116" s="24"/>
      <c r="C116" s="24"/>
      <c r="D116" s="24"/>
      <c r="E116" s="30"/>
      <c r="F116" s="24"/>
      <c r="G116" s="59"/>
      <c r="H116" s="59"/>
      <c r="I116" s="59"/>
      <c r="J116" s="319"/>
      <c r="K116" s="59"/>
      <c r="L116" s="24"/>
      <c r="M116" s="24"/>
      <c r="N116" s="24"/>
      <c r="O116" s="23"/>
    </row>
    <row r="117" spans="2:15" ht="24.95" customHeight="1"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3"/>
    </row>
    <row r="118" spans="2:15" ht="24.95" customHeight="1"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3"/>
    </row>
    <row r="119" spans="2:15" ht="24.95" customHeight="1"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3"/>
    </row>
    <row r="120" spans="2:15" ht="24.95" customHeight="1"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3"/>
    </row>
    <row r="121" spans="2:15" ht="24.95" customHeight="1"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3"/>
    </row>
    <row r="122" spans="2:15" ht="24.95" customHeight="1"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3"/>
    </row>
    <row r="123" spans="2:15" ht="24.95" customHeight="1"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3"/>
    </row>
    <row r="124" spans="2:15" ht="24.95" customHeight="1"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3"/>
    </row>
    <row r="125" spans="2:15" ht="24.95" customHeight="1"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3"/>
    </row>
    <row r="126" spans="2:15" ht="24.95" customHeight="1"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3"/>
    </row>
    <row r="127" spans="2:15" ht="24.95" customHeight="1"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3"/>
    </row>
    <row r="128" spans="2:15" ht="10.5" customHeight="1"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3"/>
    </row>
    <row r="129" spans="2:15" ht="24.95" customHeight="1"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3"/>
    </row>
    <row r="130" spans="2:15"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3"/>
    </row>
    <row r="131" spans="2:15">
      <c r="B131" s="24"/>
      <c r="C131" s="202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3"/>
    </row>
    <row r="132" spans="2:15"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3"/>
    </row>
    <row r="133" spans="2:15" ht="17.45" customHeight="1"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3"/>
    </row>
    <row r="134" spans="2:15" ht="17.45" customHeight="1"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3"/>
    </row>
    <row r="135" spans="2:15" ht="17.45" customHeight="1"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3"/>
    </row>
    <row r="136" spans="2:15"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3"/>
    </row>
    <row r="137" spans="2:15"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3"/>
    </row>
    <row r="138" spans="2:15">
      <c r="B138" s="23"/>
      <c r="C138" s="23"/>
      <c r="D138" s="23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23"/>
    </row>
    <row r="139" spans="2:15">
      <c r="B139" s="23"/>
      <c r="C139" s="23"/>
      <c r="D139" s="23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23"/>
    </row>
    <row r="140" spans="2:15">
      <c r="B140" s="23"/>
      <c r="C140" s="23"/>
      <c r="D140" s="23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23"/>
    </row>
    <row r="141" spans="2:15">
      <c r="B141" s="23"/>
      <c r="C141" s="23"/>
      <c r="D141" s="23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23"/>
    </row>
    <row r="142" spans="2:15">
      <c r="B142" s="23"/>
      <c r="C142" s="23"/>
      <c r="D142" s="23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23"/>
    </row>
    <row r="143" spans="2:15">
      <c r="B143" s="23"/>
      <c r="C143" s="23"/>
      <c r="D143" s="23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23"/>
    </row>
    <row r="144" spans="2:15">
      <c r="B144" s="23"/>
      <c r="C144" s="23"/>
      <c r="D144" s="23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23"/>
    </row>
    <row r="145" spans="2:15">
      <c r="B145" s="23"/>
      <c r="C145" s="23"/>
      <c r="D145" s="23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23"/>
    </row>
    <row r="146" spans="2:15">
      <c r="B146" s="23"/>
      <c r="C146" s="23"/>
      <c r="D146" s="23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23"/>
    </row>
    <row r="147" spans="2:15">
      <c r="B147" s="23"/>
      <c r="C147" s="23"/>
      <c r="D147" s="23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23"/>
    </row>
    <row r="148" spans="2:15">
      <c r="B148" s="23"/>
      <c r="C148" s="23"/>
      <c r="D148" s="23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23"/>
    </row>
    <row r="149" spans="2:15">
      <c r="B149" s="23"/>
      <c r="C149" s="23"/>
      <c r="D149" s="23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23"/>
    </row>
    <row r="150" spans="2:15">
      <c r="B150" s="23"/>
      <c r="C150" s="23"/>
      <c r="D150" s="23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23"/>
    </row>
    <row r="151" spans="2:15">
      <c r="B151" s="23"/>
      <c r="C151" s="23"/>
      <c r="D151" s="23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23"/>
    </row>
    <row r="152" spans="2:15">
      <c r="B152" s="23"/>
      <c r="C152" s="23"/>
      <c r="D152" s="23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23"/>
    </row>
    <row r="153" spans="2:15">
      <c r="B153" s="23"/>
      <c r="C153" s="23"/>
      <c r="D153" s="23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23"/>
    </row>
    <row r="154" spans="2:15">
      <c r="B154" s="23"/>
      <c r="C154" s="23"/>
      <c r="D154" s="23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23"/>
    </row>
    <row r="155" spans="2:15">
      <c r="B155" s="23"/>
      <c r="C155" s="23"/>
      <c r="D155" s="23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23"/>
    </row>
    <row r="156" spans="2:15">
      <c r="B156" s="23"/>
      <c r="C156" s="23"/>
      <c r="D156" s="23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23"/>
    </row>
    <row r="157" spans="2:15">
      <c r="B157" s="23"/>
      <c r="C157" s="23"/>
      <c r="D157" s="23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23"/>
    </row>
    <row r="158" spans="2:15">
      <c r="B158" s="23"/>
      <c r="C158" s="23"/>
      <c r="D158" s="23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23"/>
    </row>
    <row r="159" spans="2:15">
      <c r="B159" s="23"/>
      <c r="C159" s="23"/>
      <c r="D159" s="23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23"/>
    </row>
    <row r="160" spans="2:15">
      <c r="B160" s="23"/>
      <c r="C160" s="23"/>
      <c r="D160" s="23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23"/>
    </row>
    <row r="161" spans="2:15">
      <c r="B161" s="23"/>
      <c r="C161" s="23"/>
      <c r="D161" s="23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23"/>
    </row>
    <row r="162" spans="2:15">
      <c r="B162" s="23"/>
      <c r="C162" s="23"/>
      <c r="D162" s="23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23"/>
    </row>
    <row r="163" spans="2:15"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5"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2:15"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2:15"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2:15"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2:15"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2:15"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2:15"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2:15"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2:15">
      <c r="E172" s="1"/>
      <c r="F172" s="1"/>
      <c r="G172" s="1"/>
      <c r="H172" s="1"/>
      <c r="I172" s="1"/>
      <c r="J172" s="1"/>
      <c r="K172" s="1"/>
      <c r="L172" s="1"/>
      <c r="M172" s="1"/>
      <c r="N172" s="1"/>
    </row>
  </sheetData>
  <sheetProtection password="F1C7" sheet="1" objects="1" scenarios="1" selectLockedCells="1"/>
  <mergeCells count="6">
    <mergeCell ref="C7:G7"/>
    <mergeCell ref="F52:I52"/>
    <mergeCell ref="F105:I105"/>
    <mergeCell ref="F9:I9"/>
    <mergeCell ref="E26:G26"/>
    <mergeCell ref="E41:G41"/>
  </mergeCells>
  <dataValidations count="1">
    <dataValidation type="whole" allowBlank="1" showInputMessage="1" showErrorMessage="1" sqref="K96">
      <formula1>1</formula1>
      <formula2>7</formula2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showGridLines="0" showRowColHeaders="0" zoomScale="95" zoomScaleNormal="95" workbookViewId="0"/>
  </sheetViews>
  <sheetFormatPr defaultRowHeight="15"/>
  <cols>
    <col min="1" max="1" width="7.7109375" customWidth="1"/>
    <col min="3" max="3" width="27.7109375" customWidth="1"/>
    <col min="4" max="4" width="110.28515625" customWidth="1"/>
  </cols>
  <sheetData>
    <row r="1" spans="1:8">
      <c r="A1" s="23"/>
      <c r="B1" s="23"/>
      <c r="C1" s="23"/>
      <c r="D1" s="23"/>
      <c r="E1" s="23"/>
      <c r="F1" s="23"/>
      <c r="G1" s="23"/>
      <c r="H1" s="23"/>
    </row>
    <row r="2" spans="1:8">
      <c r="A2" s="23"/>
      <c r="B2" s="23"/>
      <c r="C2" s="23"/>
      <c r="D2" s="23"/>
      <c r="E2" s="23"/>
      <c r="F2" s="23"/>
      <c r="G2" s="23"/>
      <c r="H2" s="23"/>
    </row>
    <row r="3" spans="1:8">
      <c r="A3" s="23"/>
      <c r="B3" s="23"/>
      <c r="C3" s="23"/>
      <c r="D3" s="23"/>
      <c r="E3" s="23"/>
      <c r="F3" s="23"/>
      <c r="G3" s="23"/>
      <c r="H3" s="23"/>
    </row>
    <row r="4" spans="1:8">
      <c r="A4" s="23"/>
      <c r="B4" s="23"/>
      <c r="C4" s="23"/>
      <c r="D4" s="23"/>
      <c r="E4" s="23"/>
      <c r="F4" s="23"/>
      <c r="G4" s="23"/>
      <c r="H4" s="23"/>
    </row>
    <row r="5" spans="1:8" ht="9.75" customHeight="1">
      <c r="A5" s="23"/>
      <c r="B5" s="23"/>
      <c r="C5" s="23"/>
      <c r="D5" s="23"/>
      <c r="E5" s="23"/>
      <c r="F5" s="23"/>
      <c r="G5" s="23"/>
      <c r="H5" s="23"/>
    </row>
    <row r="6" spans="1:8" ht="18.75">
      <c r="A6" s="23"/>
      <c r="B6" s="94" t="s">
        <v>355</v>
      </c>
      <c r="C6" s="24"/>
      <c r="D6" s="23"/>
      <c r="E6" s="24"/>
      <c r="F6" s="305"/>
      <c r="G6" s="23"/>
      <c r="H6" s="23"/>
    </row>
    <row r="7" spans="1:8" ht="61.5" customHeight="1">
      <c r="A7" s="23"/>
      <c r="B7" s="23"/>
      <c r="C7" s="23"/>
      <c r="D7" s="320" t="s">
        <v>173</v>
      </c>
      <c r="E7" s="23"/>
      <c r="F7" s="23"/>
      <c r="G7" s="23"/>
      <c r="H7" s="23"/>
    </row>
    <row r="8" spans="1:8" ht="9.75" customHeight="1">
      <c r="A8" s="23"/>
      <c r="B8" s="23"/>
      <c r="C8" s="23"/>
      <c r="D8" s="320"/>
      <c r="E8" s="23"/>
      <c r="F8" s="23"/>
      <c r="G8" s="23"/>
      <c r="H8" s="23"/>
    </row>
    <row r="9" spans="1:8" ht="26.25" customHeight="1">
      <c r="A9" s="23"/>
      <c r="B9" s="23"/>
      <c r="C9" s="23"/>
      <c r="D9" s="321" t="s">
        <v>357</v>
      </c>
      <c r="E9" s="23"/>
      <c r="F9" s="23"/>
      <c r="G9" s="23"/>
      <c r="H9" s="23"/>
    </row>
    <row r="10" spans="1:8" ht="66" customHeight="1">
      <c r="A10" s="23"/>
      <c r="B10" s="23"/>
      <c r="C10" s="23"/>
      <c r="D10" s="322" t="s">
        <v>301</v>
      </c>
      <c r="E10" s="23"/>
      <c r="F10" s="23"/>
      <c r="G10" s="23"/>
      <c r="H10" s="23"/>
    </row>
    <row r="11" spans="1:8" ht="9" customHeight="1">
      <c r="A11" s="23"/>
      <c r="B11" s="23"/>
      <c r="C11" s="23"/>
      <c r="D11" s="322"/>
      <c r="E11" s="23"/>
      <c r="F11" s="23"/>
      <c r="G11" s="23"/>
      <c r="H11" s="23"/>
    </row>
    <row r="12" spans="1:8" ht="39" customHeight="1">
      <c r="A12" s="23"/>
      <c r="B12" s="23"/>
      <c r="C12" s="23"/>
      <c r="D12" s="322" t="s">
        <v>278</v>
      </c>
      <c r="E12" s="23"/>
      <c r="F12" s="23"/>
      <c r="G12" s="23"/>
      <c r="H12" s="23"/>
    </row>
    <row r="13" spans="1:8" ht="9" customHeight="1">
      <c r="A13" s="23"/>
      <c r="B13" s="23"/>
      <c r="C13" s="23"/>
      <c r="D13" s="323"/>
      <c r="E13" s="23"/>
      <c r="F13" s="23"/>
      <c r="G13" s="23"/>
      <c r="H13" s="23"/>
    </row>
    <row r="14" spans="1:8" ht="37.5" customHeight="1">
      <c r="A14" s="23"/>
      <c r="B14" s="23"/>
      <c r="C14" s="23"/>
      <c r="D14" s="322" t="s">
        <v>174</v>
      </c>
      <c r="E14" s="23"/>
      <c r="F14" s="23"/>
      <c r="G14" s="23"/>
      <c r="H14" s="23"/>
    </row>
    <row r="15" spans="1:8" ht="8.25" customHeight="1">
      <c r="A15" s="23"/>
      <c r="B15" s="23"/>
      <c r="C15" s="23"/>
      <c r="D15" s="23"/>
      <c r="E15" s="23"/>
      <c r="F15" s="23"/>
      <c r="G15" s="23"/>
      <c r="H15" s="23"/>
    </row>
    <row r="16" spans="1:8" hidden="1">
      <c r="A16" s="23"/>
      <c r="B16" s="23"/>
      <c r="C16" s="23"/>
      <c r="D16" s="23"/>
      <c r="E16" s="23"/>
      <c r="F16" s="23"/>
      <c r="G16" s="23"/>
      <c r="H16" s="23"/>
    </row>
    <row r="17" spans="1:8">
      <c r="A17" s="23"/>
      <c r="B17" s="23"/>
      <c r="C17" s="23"/>
      <c r="D17" s="23"/>
      <c r="E17" s="23"/>
      <c r="F17" s="23"/>
      <c r="G17" s="23"/>
      <c r="H17" s="23"/>
    </row>
    <row r="18" spans="1:8" ht="18.75">
      <c r="A18" s="23"/>
      <c r="B18" s="23"/>
      <c r="C18" s="23"/>
      <c r="D18" s="320" t="s">
        <v>175</v>
      </c>
      <c r="E18" s="23"/>
      <c r="F18" s="23"/>
      <c r="G18" s="23"/>
      <c r="H18" s="23"/>
    </row>
    <row r="19" spans="1:8" ht="18.75">
      <c r="A19" s="23"/>
      <c r="B19" s="23"/>
      <c r="C19" s="23"/>
      <c r="D19" s="324"/>
      <c r="E19" s="23"/>
      <c r="F19" s="23"/>
      <c r="G19" s="23"/>
      <c r="H19" s="23"/>
    </row>
    <row r="20" spans="1:8" ht="18.75">
      <c r="A20" s="23"/>
      <c r="B20" s="23"/>
      <c r="C20" s="23"/>
      <c r="D20" s="320" t="s">
        <v>176</v>
      </c>
      <c r="E20" s="23"/>
      <c r="F20" s="23"/>
      <c r="G20" s="23"/>
      <c r="H20" s="23"/>
    </row>
    <row r="21" spans="1:8">
      <c r="A21" s="23"/>
      <c r="B21" s="23"/>
      <c r="C21" s="23"/>
      <c r="D21" s="325"/>
      <c r="E21" s="23"/>
      <c r="F21" s="23"/>
      <c r="G21" s="23"/>
      <c r="H21" s="23"/>
    </row>
    <row r="22" spans="1:8" ht="47.25">
      <c r="A22" s="23"/>
      <c r="B22" s="23"/>
      <c r="C22" s="23"/>
      <c r="D22" s="326" t="s">
        <v>359</v>
      </c>
      <c r="E22" s="23"/>
      <c r="F22" s="23"/>
      <c r="G22" s="23"/>
      <c r="H22" s="23"/>
    </row>
    <row r="23" spans="1:8" ht="15.75">
      <c r="A23" s="23"/>
      <c r="B23" s="23"/>
      <c r="C23" s="23"/>
      <c r="D23" s="323"/>
      <c r="E23" s="23"/>
      <c r="F23" s="23"/>
      <c r="G23" s="23"/>
      <c r="H23" s="23"/>
    </row>
    <row r="24" spans="1:8" ht="15.75">
      <c r="A24" s="23"/>
      <c r="B24" s="23"/>
      <c r="C24" s="23"/>
      <c r="D24" s="323" t="s">
        <v>361</v>
      </c>
      <c r="E24" s="23"/>
      <c r="F24" s="23"/>
      <c r="G24" s="23"/>
      <c r="H24" s="23"/>
    </row>
    <row r="25" spans="1:8" ht="15.75">
      <c r="A25" s="23"/>
      <c r="B25" s="23"/>
      <c r="C25" s="23"/>
      <c r="D25" s="323" t="s">
        <v>360</v>
      </c>
      <c r="E25" s="23"/>
      <c r="F25" s="23"/>
      <c r="G25" s="23"/>
      <c r="H25" s="23"/>
    </row>
    <row r="26" spans="1:8">
      <c r="A26" s="23"/>
      <c r="B26" s="23"/>
      <c r="C26" s="23"/>
      <c r="E26" s="23"/>
      <c r="F26" s="23"/>
      <c r="G26" s="23"/>
      <c r="H26" s="23"/>
    </row>
    <row r="27" spans="1:8" ht="47.25">
      <c r="A27" s="23"/>
      <c r="B27" s="23"/>
      <c r="C27" s="23"/>
      <c r="D27" s="326" t="s">
        <v>358</v>
      </c>
      <c r="E27" s="23"/>
      <c r="F27" s="23"/>
      <c r="G27" s="23"/>
      <c r="H27" s="23"/>
    </row>
    <row r="28" spans="1:8" ht="15.75">
      <c r="A28" s="23"/>
      <c r="B28" s="23"/>
      <c r="C28" s="23"/>
      <c r="D28" s="323"/>
      <c r="E28" s="23"/>
      <c r="F28" s="23"/>
      <c r="G28" s="23"/>
      <c r="H28" s="23"/>
    </row>
    <row r="29" spans="1:8" ht="9.75" customHeight="1">
      <c r="A29" s="23"/>
      <c r="B29" s="23"/>
      <c r="C29" s="23"/>
      <c r="D29" s="323"/>
      <c r="E29" s="23"/>
      <c r="F29" s="23"/>
      <c r="G29" s="23"/>
      <c r="H29" s="23"/>
    </row>
    <row r="30" spans="1:8" ht="15.75">
      <c r="A30" s="23"/>
      <c r="B30" s="23"/>
      <c r="C30" s="23"/>
      <c r="D30" s="326" t="s">
        <v>279</v>
      </c>
      <c r="E30" s="23"/>
      <c r="F30" s="23"/>
      <c r="G30" s="23"/>
      <c r="H30" s="23"/>
    </row>
    <row r="31" spans="1:8" ht="31.5">
      <c r="A31" s="23"/>
      <c r="B31" s="23"/>
      <c r="C31" s="23"/>
      <c r="D31" s="326" t="s">
        <v>296</v>
      </c>
      <c r="E31" s="23"/>
      <c r="F31" s="23"/>
      <c r="G31" s="23"/>
      <c r="H31" s="23"/>
    </row>
    <row r="32" spans="1:8">
      <c r="A32" s="23"/>
      <c r="B32" s="23"/>
      <c r="C32" s="23"/>
      <c r="E32" s="23"/>
      <c r="F32" s="23"/>
      <c r="G32" s="23"/>
      <c r="H32" s="23"/>
    </row>
    <row r="33" spans="1:8">
      <c r="A33" s="23"/>
      <c r="B33" s="23"/>
      <c r="C33" s="23"/>
      <c r="E33" s="23"/>
      <c r="F33" s="23"/>
      <c r="G33" s="23"/>
      <c r="H33" s="23"/>
    </row>
    <row r="34" spans="1:8" ht="15.75">
      <c r="A34" s="23"/>
      <c r="B34" s="23"/>
      <c r="C34" s="23"/>
      <c r="D34" s="323"/>
      <c r="E34" s="23"/>
      <c r="F34" s="23"/>
      <c r="G34" s="23"/>
      <c r="H34" s="23"/>
    </row>
    <row r="35" spans="1:8" ht="15.75">
      <c r="A35" s="23"/>
      <c r="B35" s="23"/>
      <c r="C35" s="23"/>
      <c r="D35" s="323"/>
      <c r="E35" s="23"/>
      <c r="F35" s="23"/>
      <c r="G35" s="23"/>
      <c r="H35" s="23"/>
    </row>
    <row r="36" spans="1:8" ht="15.75">
      <c r="A36" s="23"/>
      <c r="B36" s="23"/>
      <c r="C36" s="23"/>
      <c r="D36" s="323"/>
      <c r="E36" s="23"/>
      <c r="F36" s="23"/>
      <c r="G36" s="23"/>
      <c r="H36" s="23"/>
    </row>
    <row r="37" spans="1:8" ht="15.75">
      <c r="A37" s="23"/>
      <c r="B37" s="23"/>
      <c r="C37" s="23"/>
      <c r="D37" s="323"/>
      <c r="E37" s="23"/>
      <c r="F37" s="23"/>
      <c r="G37" s="23"/>
      <c r="H37" s="23"/>
    </row>
    <row r="38" spans="1:8">
      <c r="A38" s="23"/>
      <c r="B38" s="23"/>
      <c r="C38" s="23"/>
      <c r="D38" s="23"/>
      <c r="E38" s="23"/>
      <c r="F38" s="23"/>
      <c r="G38" s="23"/>
      <c r="H38" s="23"/>
    </row>
    <row r="39" spans="1:8">
      <c r="A39" s="23"/>
      <c r="B39" s="23"/>
      <c r="C39" s="23"/>
      <c r="D39" s="23"/>
      <c r="E39" s="23"/>
      <c r="F39" s="23"/>
      <c r="G39" s="23"/>
      <c r="H39" s="23"/>
    </row>
    <row r="40" spans="1:8">
      <c r="A40" s="23"/>
      <c r="B40" s="23"/>
      <c r="C40" s="23"/>
      <c r="D40" s="23"/>
      <c r="E40" s="23"/>
      <c r="F40" s="23"/>
      <c r="G40" s="23"/>
      <c r="H40" s="23"/>
    </row>
    <row r="41" spans="1:8">
      <c r="A41" s="23"/>
      <c r="B41" s="23"/>
      <c r="C41" s="23"/>
      <c r="D41" s="23"/>
      <c r="E41" s="23"/>
      <c r="F41" s="23"/>
      <c r="G41" s="23"/>
      <c r="H41" s="23"/>
    </row>
    <row r="42" spans="1:8">
      <c r="A42" s="23"/>
      <c r="B42" s="23"/>
      <c r="C42" s="23"/>
      <c r="D42" s="23"/>
      <c r="E42" s="23"/>
      <c r="F42" s="23"/>
      <c r="G42" s="23"/>
      <c r="H42" s="23"/>
    </row>
    <row r="43" spans="1:8">
      <c r="A43" s="23"/>
      <c r="B43" s="23"/>
      <c r="C43" s="23"/>
      <c r="D43" s="23"/>
      <c r="E43" s="23"/>
      <c r="F43" s="23"/>
      <c r="G43" s="23"/>
      <c r="H43" s="23"/>
    </row>
    <row r="44" spans="1:8">
      <c r="A44" s="23"/>
      <c r="B44" s="23"/>
      <c r="C44" s="23"/>
      <c r="D44" s="23"/>
      <c r="E44" s="23"/>
      <c r="F44" s="23"/>
      <c r="G44" s="23"/>
      <c r="H44" s="23"/>
    </row>
    <row r="45" spans="1:8">
      <c r="A45" s="23"/>
      <c r="B45" s="23"/>
      <c r="C45" s="23"/>
      <c r="D45" s="23"/>
      <c r="E45" s="23"/>
      <c r="F45" s="23"/>
      <c r="G45" s="23"/>
      <c r="H45" s="23"/>
    </row>
    <row r="46" spans="1:8">
      <c r="A46" s="23"/>
      <c r="B46" s="23"/>
      <c r="C46" s="23"/>
      <c r="D46" s="23"/>
      <c r="E46" s="23"/>
      <c r="F46" s="23"/>
      <c r="G46" s="23"/>
      <c r="H46" s="23"/>
    </row>
    <row r="47" spans="1:8">
      <c r="A47" s="23"/>
      <c r="B47" s="23"/>
      <c r="C47" s="23"/>
      <c r="D47" s="23"/>
      <c r="E47" s="23"/>
      <c r="F47" s="23"/>
      <c r="G47" s="23"/>
      <c r="H47" s="23"/>
    </row>
    <row r="48" spans="1:8">
      <c r="A48" s="23"/>
      <c r="B48" s="23"/>
      <c r="C48" s="23"/>
      <c r="D48" s="23"/>
      <c r="E48" s="23"/>
      <c r="F48" s="23"/>
      <c r="G48" s="23"/>
      <c r="H48" s="23"/>
    </row>
    <row r="49" spans="1:8">
      <c r="A49" s="23"/>
      <c r="B49" s="23"/>
      <c r="C49" s="23"/>
      <c r="D49" s="23"/>
      <c r="E49" s="23"/>
      <c r="F49" s="23"/>
      <c r="G49" s="23"/>
      <c r="H49" s="23"/>
    </row>
    <row r="50" spans="1:8">
      <c r="A50" s="23"/>
      <c r="B50" s="23"/>
      <c r="C50" s="23"/>
      <c r="D50" s="23"/>
      <c r="E50" s="23"/>
      <c r="F50" s="23"/>
      <c r="G50" s="23"/>
      <c r="H50" s="23"/>
    </row>
    <row r="51" spans="1:8">
      <c r="A51" s="23"/>
      <c r="B51" s="23"/>
      <c r="C51" s="23"/>
      <c r="D51" s="23"/>
      <c r="E51" s="23"/>
      <c r="F51" s="23"/>
      <c r="G51" s="23"/>
      <c r="H51" s="23"/>
    </row>
    <row r="52" spans="1:8">
      <c r="A52" s="23"/>
      <c r="B52" s="23"/>
      <c r="C52" s="23"/>
      <c r="D52" s="23"/>
      <c r="E52" s="23"/>
      <c r="F52" s="23"/>
      <c r="G52" s="23"/>
      <c r="H52" s="23"/>
    </row>
    <row r="53" spans="1:8">
      <c r="A53" s="23"/>
      <c r="B53" s="23"/>
      <c r="C53" s="23"/>
      <c r="D53" s="23"/>
      <c r="E53" s="23"/>
      <c r="F53" s="23"/>
      <c r="G53" s="23"/>
      <c r="H53" s="23"/>
    </row>
    <row r="54" spans="1:8">
      <c r="A54" s="23"/>
      <c r="B54" s="23"/>
      <c r="C54" s="23"/>
      <c r="D54" s="23"/>
      <c r="E54" s="23"/>
      <c r="F54" s="23"/>
      <c r="G54" s="23"/>
      <c r="H54" s="23"/>
    </row>
    <row r="55" spans="1:8">
      <c r="A55" s="23"/>
      <c r="B55" s="23"/>
      <c r="C55" s="23"/>
      <c r="D55" s="23"/>
      <c r="E55" s="23"/>
      <c r="F55" s="23"/>
      <c r="G55" s="23"/>
      <c r="H55" s="23"/>
    </row>
    <row r="56" spans="1:8">
      <c r="A56" s="23"/>
      <c r="B56" s="23"/>
      <c r="C56" s="23"/>
      <c r="D56" s="23"/>
      <c r="E56" s="23"/>
      <c r="F56" s="23"/>
      <c r="G56" s="23"/>
      <c r="H56" s="23"/>
    </row>
    <row r="57" spans="1:8">
      <c r="A57" s="23"/>
      <c r="B57" s="23"/>
      <c r="C57" s="23"/>
      <c r="D57" s="23"/>
      <c r="E57" s="23"/>
      <c r="F57" s="23"/>
      <c r="G57" s="23"/>
      <c r="H57" s="23"/>
    </row>
    <row r="58" spans="1:8">
      <c r="A58" s="23"/>
      <c r="B58" s="23"/>
      <c r="C58" s="23"/>
      <c r="D58" s="23"/>
      <c r="E58" s="23"/>
      <c r="F58" s="23"/>
      <c r="G58" s="23"/>
      <c r="H58" s="23"/>
    </row>
    <row r="59" spans="1:8">
      <c r="A59" s="23"/>
      <c r="B59" s="23"/>
      <c r="C59" s="23"/>
      <c r="D59" s="23"/>
      <c r="E59" s="23"/>
      <c r="F59" s="23"/>
      <c r="G59" s="23"/>
      <c r="H59" s="23"/>
    </row>
    <row r="60" spans="1:8">
      <c r="A60" s="23"/>
      <c r="B60" s="23"/>
      <c r="C60" s="23"/>
      <c r="D60" s="23"/>
      <c r="E60" s="23"/>
      <c r="F60" s="23"/>
      <c r="G60" s="23"/>
      <c r="H60" s="23"/>
    </row>
    <row r="61" spans="1:8">
      <c r="A61" s="23"/>
      <c r="B61" s="23"/>
      <c r="C61" s="23"/>
      <c r="D61" s="23"/>
      <c r="E61" s="23"/>
      <c r="F61" s="23"/>
      <c r="G61" s="23"/>
      <c r="H61" s="23"/>
    </row>
    <row r="62" spans="1:8">
      <c r="A62" s="23"/>
      <c r="B62" s="23"/>
      <c r="C62" s="23"/>
      <c r="D62" s="23"/>
      <c r="E62" s="23"/>
      <c r="F62" s="23"/>
      <c r="G62" s="23"/>
      <c r="H62" s="23"/>
    </row>
    <row r="63" spans="1:8">
      <c r="A63" s="23"/>
      <c r="B63" s="23"/>
      <c r="C63" s="23"/>
      <c r="D63" s="23"/>
      <c r="E63" s="23"/>
      <c r="F63" s="23"/>
      <c r="G63" s="23"/>
      <c r="H63" s="23"/>
    </row>
    <row r="64" spans="1:8">
      <c r="A64" s="23"/>
      <c r="B64" s="23"/>
      <c r="C64" s="23"/>
      <c r="D64" s="23"/>
      <c r="E64" s="23"/>
      <c r="F64" s="23"/>
      <c r="G64" s="23"/>
      <c r="H64" s="23"/>
    </row>
    <row r="65" spans="1:8">
      <c r="A65" s="23"/>
      <c r="B65" s="23"/>
      <c r="C65" s="23"/>
      <c r="D65" s="23"/>
      <c r="E65" s="23"/>
      <c r="F65" s="23"/>
      <c r="G65" s="23"/>
      <c r="H65" s="23"/>
    </row>
    <row r="66" spans="1:8">
      <c r="A66" s="23"/>
      <c r="B66" s="23"/>
      <c r="C66" s="23"/>
      <c r="D66" s="23"/>
      <c r="E66" s="23"/>
      <c r="F66" s="23"/>
      <c r="G66" s="23"/>
      <c r="H66" s="23"/>
    </row>
    <row r="67" spans="1:8">
      <c r="A67" s="23"/>
      <c r="B67" s="23"/>
      <c r="C67" s="23"/>
      <c r="D67" s="23"/>
      <c r="E67" s="23"/>
      <c r="F67" s="23"/>
      <c r="G67" s="23"/>
      <c r="H67" s="23"/>
    </row>
    <row r="68" spans="1:8">
      <c r="A68" s="23"/>
      <c r="B68" s="23"/>
      <c r="C68" s="23"/>
      <c r="D68" s="23"/>
      <c r="E68" s="23"/>
      <c r="F68" s="23"/>
      <c r="G68" s="23"/>
      <c r="H68" s="23"/>
    </row>
    <row r="69" spans="1:8">
      <c r="A69" s="23"/>
      <c r="B69" s="23"/>
      <c r="C69" s="23"/>
      <c r="D69" s="23"/>
      <c r="E69" s="23"/>
      <c r="F69" s="23"/>
      <c r="G69" s="23"/>
      <c r="H69" s="23"/>
    </row>
    <row r="70" spans="1:8">
      <c r="A70" s="23"/>
      <c r="B70" s="23"/>
      <c r="C70" s="23"/>
      <c r="D70" s="23"/>
      <c r="E70" s="23"/>
      <c r="F70" s="23"/>
      <c r="G70" s="23"/>
      <c r="H70" s="23"/>
    </row>
    <row r="71" spans="1:8">
      <c r="A71" s="23"/>
      <c r="B71" s="23"/>
      <c r="C71" s="23"/>
      <c r="D71" s="23"/>
      <c r="E71" s="23"/>
      <c r="F71" s="23"/>
      <c r="G71" s="23"/>
      <c r="H71" s="23"/>
    </row>
    <row r="72" spans="1:8">
      <c r="A72" s="23"/>
      <c r="B72" s="23"/>
      <c r="C72" s="23"/>
      <c r="D72" s="23"/>
      <c r="E72" s="23"/>
      <c r="F72" s="23"/>
      <c r="G72" s="23"/>
      <c r="H72" s="23"/>
    </row>
    <row r="73" spans="1:8">
      <c r="A73" s="23"/>
      <c r="B73" s="23"/>
      <c r="C73" s="23"/>
      <c r="D73" s="23"/>
      <c r="E73" s="23"/>
      <c r="F73" s="23"/>
      <c r="G73" s="23"/>
      <c r="H73" s="23"/>
    </row>
    <row r="74" spans="1:8">
      <c r="A74" s="23"/>
      <c r="B74" s="23"/>
      <c r="C74" s="23"/>
      <c r="D74" s="23"/>
      <c r="E74" s="23"/>
      <c r="F74" s="23"/>
      <c r="G74" s="23"/>
      <c r="H74" s="23"/>
    </row>
    <row r="75" spans="1:8">
      <c r="A75" s="23"/>
      <c r="B75" s="23"/>
      <c r="C75" s="23"/>
      <c r="D75" s="23"/>
      <c r="E75" s="23"/>
      <c r="F75" s="23"/>
      <c r="G75" s="23"/>
      <c r="H75" s="23"/>
    </row>
    <row r="76" spans="1:8">
      <c r="A76" s="23"/>
      <c r="B76" s="23"/>
      <c r="C76" s="23"/>
      <c r="D76" s="23"/>
      <c r="E76" s="23"/>
      <c r="F76" s="23"/>
      <c r="G76" s="23"/>
      <c r="H76" s="23"/>
    </row>
    <row r="77" spans="1:8">
      <c r="A77" s="23"/>
      <c r="B77" s="23"/>
      <c r="C77" s="23"/>
      <c r="D77" s="23"/>
      <c r="E77" s="23"/>
      <c r="F77" s="23"/>
      <c r="G77" s="23"/>
      <c r="H77" s="23"/>
    </row>
    <row r="78" spans="1:8">
      <c r="A78" s="23"/>
      <c r="B78" s="23"/>
      <c r="C78" s="23"/>
      <c r="D78" s="23"/>
      <c r="E78" s="23"/>
      <c r="F78" s="23"/>
      <c r="G78" s="23"/>
      <c r="H78" s="23"/>
    </row>
    <row r="79" spans="1:8">
      <c r="A79" s="23"/>
      <c r="B79" s="23"/>
      <c r="C79" s="23"/>
      <c r="D79" s="23"/>
      <c r="E79" s="23"/>
      <c r="F79" s="23"/>
      <c r="G79" s="23"/>
      <c r="H79" s="23"/>
    </row>
    <row r="80" spans="1:8">
      <c r="A80" s="23"/>
      <c r="B80" s="23"/>
      <c r="C80" s="23"/>
      <c r="D80" s="23"/>
      <c r="E80" s="23"/>
      <c r="F80" s="23"/>
      <c r="G80" s="23"/>
      <c r="H80" s="23"/>
    </row>
    <row r="81" spans="1:8">
      <c r="A81" s="23"/>
      <c r="B81" s="23"/>
      <c r="C81" s="23"/>
      <c r="D81" s="23"/>
      <c r="E81" s="23"/>
      <c r="F81" s="23"/>
      <c r="G81" s="23"/>
      <c r="H81" s="23"/>
    </row>
    <row r="82" spans="1:8">
      <c r="A82" s="23"/>
      <c r="B82" s="23"/>
      <c r="C82" s="23"/>
      <c r="D82" s="23"/>
      <c r="E82" s="23"/>
      <c r="F82" s="23"/>
      <c r="G82" s="23"/>
      <c r="H82" s="23"/>
    </row>
    <row r="83" spans="1:8">
      <c r="A83" s="23"/>
      <c r="B83" s="23"/>
      <c r="C83" s="23"/>
      <c r="D83" s="23"/>
      <c r="E83" s="23"/>
      <c r="F83" s="23"/>
      <c r="G83" s="23"/>
      <c r="H83" s="23"/>
    </row>
    <row r="84" spans="1:8">
      <c r="A84" s="23"/>
      <c r="B84" s="23"/>
      <c r="C84" s="23"/>
      <c r="D84" s="23"/>
      <c r="E84" s="23"/>
      <c r="F84" s="23"/>
      <c r="G84" s="23"/>
      <c r="H84" s="23"/>
    </row>
    <row r="85" spans="1:8">
      <c r="A85" s="23"/>
      <c r="B85" s="23"/>
      <c r="C85" s="23"/>
      <c r="D85" s="23"/>
      <c r="E85" s="23"/>
      <c r="F85" s="23"/>
      <c r="G85" s="23"/>
      <c r="H85" s="23"/>
    </row>
    <row r="86" spans="1:8">
      <c r="A86" s="23"/>
      <c r="B86" s="23"/>
      <c r="C86" s="23"/>
      <c r="D86" s="23"/>
      <c r="E86" s="23"/>
      <c r="F86" s="23"/>
      <c r="G86" s="23"/>
      <c r="H86" s="23"/>
    </row>
    <row r="87" spans="1:8">
      <c r="A87" s="23"/>
      <c r="B87" s="23"/>
      <c r="C87" s="23"/>
      <c r="D87" s="23"/>
      <c r="E87" s="23"/>
      <c r="F87" s="23"/>
      <c r="G87" s="23"/>
      <c r="H87" s="23"/>
    </row>
    <row r="88" spans="1:8">
      <c r="A88" s="23"/>
      <c r="B88" s="23"/>
      <c r="C88" s="23"/>
      <c r="D88" s="23"/>
      <c r="E88" s="23"/>
      <c r="F88" s="23"/>
      <c r="G88" s="23"/>
      <c r="H88" s="23"/>
    </row>
    <row r="89" spans="1:8">
      <c r="A89" s="23"/>
      <c r="B89" s="23"/>
      <c r="C89" s="23"/>
      <c r="D89" s="23"/>
      <c r="E89" s="23"/>
      <c r="F89" s="23"/>
      <c r="G89" s="23"/>
      <c r="H89" s="23"/>
    </row>
    <row r="90" spans="1:8">
      <c r="A90" s="23"/>
      <c r="B90" s="23"/>
      <c r="C90" s="23"/>
      <c r="D90" s="23"/>
      <c r="E90" s="23"/>
      <c r="F90" s="23"/>
      <c r="G90" s="23"/>
      <c r="H90" s="23"/>
    </row>
    <row r="91" spans="1:8">
      <c r="A91" s="23"/>
      <c r="B91" s="23"/>
      <c r="C91" s="23"/>
      <c r="D91" s="23"/>
      <c r="E91" s="23"/>
      <c r="F91" s="23"/>
      <c r="G91" s="23"/>
      <c r="H91" s="23"/>
    </row>
    <row r="92" spans="1:8">
      <c r="A92" s="23"/>
      <c r="B92" s="23"/>
      <c r="C92" s="23"/>
      <c r="D92" s="23"/>
      <c r="E92" s="23"/>
      <c r="F92" s="23"/>
      <c r="G92" s="23"/>
      <c r="H92" s="23"/>
    </row>
    <row r="93" spans="1:8">
      <c r="A93" s="23"/>
      <c r="B93" s="23"/>
      <c r="C93" s="23"/>
      <c r="D93" s="23"/>
      <c r="E93" s="23"/>
      <c r="F93" s="23"/>
      <c r="G93" s="23"/>
      <c r="H93" s="23"/>
    </row>
    <row r="94" spans="1:8">
      <c r="A94" s="23"/>
      <c r="B94" s="23"/>
      <c r="C94" s="23"/>
      <c r="D94" s="23"/>
      <c r="E94" s="23"/>
      <c r="F94" s="23"/>
      <c r="G94" s="23"/>
      <c r="H94" s="23"/>
    </row>
    <row r="95" spans="1:8">
      <c r="A95" s="23"/>
      <c r="B95" s="23"/>
      <c r="C95" s="23"/>
      <c r="D95" s="23"/>
      <c r="E95" s="23"/>
      <c r="F95" s="23"/>
      <c r="G95" s="23"/>
      <c r="H95" s="23"/>
    </row>
    <row r="96" spans="1:8">
      <c r="A96" s="23"/>
      <c r="B96" s="23"/>
      <c r="C96" s="23"/>
      <c r="D96" s="23"/>
      <c r="E96" s="23"/>
      <c r="F96" s="23"/>
      <c r="G96" s="23"/>
      <c r="H96" s="23"/>
    </row>
    <row r="97" spans="1:8">
      <c r="A97" s="23"/>
      <c r="B97" s="23"/>
      <c r="C97" s="23"/>
      <c r="D97" s="23"/>
      <c r="E97" s="23"/>
      <c r="F97" s="23"/>
      <c r="G97" s="23"/>
      <c r="H97" s="23"/>
    </row>
    <row r="98" spans="1:8">
      <c r="A98" s="23"/>
      <c r="B98" s="23"/>
      <c r="C98" s="23"/>
      <c r="D98" s="23"/>
      <c r="E98" s="23"/>
      <c r="F98" s="23"/>
      <c r="G98" s="23"/>
      <c r="H98" s="23"/>
    </row>
    <row r="99" spans="1:8">
      <c r="A99" s="23"/>
      <c r="B99" s="23"/>
      <c r="C99" s="23"/>
      <c r="D99" s="23"/>
      <c r="E99" s="23"/>
      <c r="F99" s="23"/>
      <c r="G99" s="23"/>
      <c r="H99" s="23"/>
    </row>
    <row r="100" spans="1:8">
      <c r="A100" s="23"/>
      <c r="B100" s="23"/>
      <c r="C100" s="23"/>
      <c r="D100" s="23"/>
      <c r="E100" s="23"/>
      <c r="F100" s="23"/>
      <c r="G100" s="23"/>
      <c r="H100" s="23"/>
    </row>
    <row r="101" spans="1:8">
      <c r="A101" s="23"/>
      <c r="B101" s="23"/>
      <c r="C101" s="23"/>
      <c r="D101" s="23"/>
      <c r="E101" s="23"/>
      <c r="F101" s="23"/>
      <c r="G101" s="23"/>
      <c r="H101" s="23"/>
    </row>
    <row r="102" spans="1:8">
      <c r="A102" s="23"/>
      <c r="B102" s="23"/>
      <c r="C102" s="23"/>
      <c r="D102" s="23"/>
      <c r="E102" s="23"/>
      <c r="F102" s="23"/>
      <c r="G102" s="23"/>
      <c r="H102" s="23"/>
    </row>
    <row r="103" spans="1:8">
      <c r="A103" s="23"/>
      <c r="B103" s="23"/>
      <c r="C103" s="23"/>
      <c r="D103" s="23"/>
      <c r="E103" s="23"/>
      <c r="F103" s="23"/>
      <c r="G103" s="23"/>
      <c r="H103" s="23"/>
    </row>
    <row r="104" spans="1:8">
      <c r="A104" s="23"/>
      <c r="B104" s="23"/>
      <c r="C104" s="23"/>
      <c r="D104" s="23"/>
      <c r="E104" s="23"/>
      <c r="F104" s="23"/>
      <c r="G104" s="23"/>
      <c r="H104" s="23"/>
    </row>
    <row r="105" spans="1:8">
      <c r="A105" s="23"/>
      <c r="B105" s="23"/>
      <c r="C105" s="23"/>
      <c r="D105" s="23"/>
      <c r="E105" s="23"/>
      <c r="F105" s="23"/>
      <c r="G105" s="23"/>
      <c r="H105" s="23"/>
    </row>
    <row r="106" spans="1:8">
      <c r="A106" s="23"/>
      <c r="B106" s="23"/>
      <c r="C106" s="23"/>
      <c r="D106" s="23"/>
      <c r="E106" s="23"/>
      <c r="F106" s="23"/>
      <c r="G106" s="23"/>
      <c r="H106" s="23"/>
    </row>
    <row r="107" spans="1:8">
      <c r="A107" s="23"/>
      <c r="B107" s="23"/>
      <c r="C107" s="23"/>
      <c r="D107" s="23"/>
      <c r="E107" s="23"/>
      <c r="F107" s="23"/>
      <c r="G107" s="23"/>
      <c r="H107" s="23"/>
    </row>
    <row r="108" spans="1:8">
      <c r="A108" s="23"/>
      <c r="B108" s="23"/>
      <c r="C108" s="23"/>
      <c r="D108" s="23"/>
      <c r="E108" s="23"/>
      <c r="F108" s="23"/>
      <c r="G108" s="23"/>
      <c r="H108" s="23"/>
    </row>
    <row r="109" spans="1:8">
      <c r="A109" s="23"/>
      <c r="B109" s="23"/>
      <c r="C109" s="23"/>
      <c r="D109" s="23"/>
      <c r="E109" s="23"/>
      <c r="F109" s="23"/>
      <c r="G109" s="23"/>
      <c r="H109" s="23"/>
    </row>
    <row r="110" spans="1:8">
      <c r="A110" s="23"/>
      <c r="B110" s="23"/>
      <c r="C110" s="23"/>
      <c r="D110" s="23"/>
      <c r="E110" s="23"/>
      <c r="F110" s="23"/>
      <c r="G110" s="23"/>
      <c r="H110" s="23"/>
    </row>
    <row r="111" spans="1:8">
      <c r="A111" s="23"/>
      <c r="B111" s="23"/>
      <c r="C111" s="23"/>
      <c r="D111" s="23"/>
      <c r="E111" s="23"/>
      <c r="F111" s="23"/>
      <c r="G111" s="23"/>
      <c r="H111" s="23"/>
    </row>
    <row r="112" spans="1:8">
      <c r="A112" s="23"/>
      <c r="B112" s="23"/>
      <c r="C112" s="23"/>
      <c r="D112" s="23"/>
      <c r="E112" s="23"/>
      <c r="F112" s="23"/>
      <c r="G112" s="23"/>
      <c r="H112" s="23"/>
    </row>
    <row r="113" spans="1:8">
      <c r="A113" s="23"/>
      <c r="B113" s="23"/>
      <c r="C113" s="23"/>
      <c r="D113" s="23"/>
      <c r="E113" s="23"/>
      <c r="F113" s="23"/>
      <c r="G113" s="23"/>
      <c r="H113" s="23"/>
    </row>
    <row r="114" spans="1:8">
      <c r="A114" s="23"/>
      <c r="B114" s="23"/>
      <c r="C114" s="23"/>
      <c r="D114" s="23"/>
      <c r="E114" s="23"/>
      <c r="F114" s="23"/>
      <c r="G114" s="23"/>
      <c r="H114" s="23"/>
    </row>
    <row r="115" spans="1:8">
      <c r="A115" s="23"/>
      <c r="B115" s="23"/>
      <c r="C115" s="23"/>
      <c r="D115" s="23"/>
      <c r="E115" s="23"/>
      <c r="F115" s="23"/>
      <c r="G115" s="23"/>
      <c r="H115" s="23"/>
    </row>
    <row r="116" spans="1:8">
      <c r="A116" s="23"/>
      <c r="B116" s="23"/>
      <c r="C116" s="23"/>
      <c r="D116" s="23"/>
      <c r="E116" s="23"/>
      <c r="F116" s="23"/>
      <c r="G116" s="23"/>
      <c r="H116" s="23"/>
    </row>
    <row r="117" spans="1:8">
      <c r="A117" s="23"/>
      <c r="B117" s="23"/>
      <c r="C117" s="23"/>
      <c r="D117" s="23"/>
      <c r="E117" s="23"/>
      <c r="F117" s="23"/>
      <c r="G117" s="23"/>
      <c r="H117" s="23"/>
    </row>
    <row r="118" spans="1:8">
      <c r="A118" s="23"/>
      <c r="B118" s="23"/>
      <c r="C118" s="23"/>
      <c r="D118" s="23"/>
      <c r="E118" s="23"/>
      <c r="F118" s="23"/>
      <c r="G118" s="23"/>
      <c r="H118" s="23"/>
    </row>
    <row r="119" spans="1:8">
      <c r="A119" s="23"/>
      <c r="B119" s="23"/>
      <c r="C119" s="23"/>
      <c r="D119" s="23"/>
      <c r="E119" s="23"/>
      <c r="F119" s="23"/>
      <c r="G119" s="23"/>
      <c r="H119" s="23"/>
    </row>
    <row r="120" spans="1:8">
      <c r="A120" s="23"/>
      <c r="B120" s="23"/>
      <c r="C120" s="23"/>
      <c r="D120" s="23"/>
      <c r="E120" s="23"/>
      <c r="F120" s="23"/>
      <c r="G120" s="23"/>
      <c r="H120" s="23"/>
    </row>
    <row r="121" spans="1:8">
      <c r="A121" s="23"/>
      <c r="B121" s="23"/>
      <c r="C121" s="23"/>
      <c r="D121" s="23"/>
      <c r="E121" s="23"/>
      <c r="F121" s="23"/>
      <c r="G121" s="23"/>
      <c r="H121" s="23"/>
    </row>
    <row r="122" spans="1:8">
      <c r="A122" s="23"/>
      <c r="B122" s="23"/>
      <c r="C122" s="23"/>
      <c r="D122" s="23"/>
      <c r="E122" s="23"/>
      <c r="F122" s="23"/>
      <c r="G122" s="23"/>
      <c r="H122" s="23"/>
    </row>
    <row r="123" spans="1:8">
      <c r="A123" s="23"/>
      <c r="B123" s="23"/>
      <c r="C123" s="23"/>
      <c r="D123" s="23"/>
      <c r="E123" s="23"/>
      <c r="F123" s="23"/>
      <c r="G123" s="23"/>
      <c r="H123" s="23"/>
    </row>
    <row r="124" spans="1:8">
      <c r="A124" s="23"/>
      <c r="B124" s="23"/>
      <c r="C124" s="23"/>
      <c r="D124" s="23"/>
      <c r="E124" s="23"/>
      <c r="F124" s="23"/>
      <c r="G124" s="23"/>
      <c r="H124" s="23"/>
    </row>
    <row r="125" spans="1:8">
      <c r="A125" s="23"/>
      <c r="B125" s="23"/>
      <c r="C125" s="23"/>
      <c r="D125" s="23"/>
      <c r="E125" s="23"/>
      <c r="F125" s="23"/>
      <c r="G125" s="23"/>
      <c r="H125" s="23"/>
    </row>
    <row r="126" spans="1:8">
      <c r="A126" s="23"/>
      <c r="B126" s="23"/>
      <c r="C126" s="23"/>
      <c r="D126" s="23"/>
      <c r="E126" s="23"/>
      <c r="F126" s="23"/>
      <c r="G126" s="23"/>
      <c r="H126" s="23"/>
    </row>
    <row r="127" spans="1:8">
      <c r="A127" s="23"/>
      <c r="B127" s="23"/>
      <c r="C127" s="23"/>
      <c r="D127" s="23"/>
      <c r="E127" s="23"/>
      <c r="F127" s="23"/>
      <c r="G127" s="23"/>
      <c r="H127" s="23"/>
    </row>
    <row r="128" spans="1:8">
      <c r="A128" s="23"/>
      <c r="B128" s="23"/>
      <c r="C128" s="23"/>
      <c r="D128" s="23"/>
      <c r="E128" s="23"/>
      <c r="F128" s="23"/>
      <c r="G128" s="23"/>
      <c r="H128" s="23"/>
    </row>
    <row r="129" spans="1:8">
      <c r="A129" s="23"/>
      <c r="B129" s="23"/>
      <c r="C129" s="23"/>
      <c r="D129" s="23"/>
      <c r="E129" s="23"/>
      <c r="F129" s="23"/>
      <c r="G129" s="23"/>
      <c r="H129" s="23"/>
    </row>
    <row r="130" spans="1:8">
      <c r="A130" s="23"/>
      <c r="B130" s="23"/>
      <c r="C130" s="23"/>
      <c r="D130" s="23"/>
      <c r="E130" s="23"/>
      <c r="F130" s="23"/>
      <c r="G130" s="23"/>
      <c r="H130" s="23"/>
    </row>
    <row r="131" spans="1:8">
      <c r="A131" s="23"/>
      <c r="B131" s="23"/>
      <c r="C131" s="23"/>
      <c r="D131" s="23"/>
      <c r="E131" s="23"/>
      <c r="F131" s="23"/>
      <c r="G131" s="23"/>
      <c r="H131" s="23"/>
    </row>
    <row r="132" spans="1:8">
      <c r="A132" s="23"/>
      <c r="B132" s="23"/>
      <c r="C132" s="23"/>
      <c r="D132" s="23"/>
      <c r="E132" s="23"/>
      <c r="F132" s="23"/>
      <c r="G132" s="23"/>
      <c r="H132" s="23"/>
    </row>
    <row r="133" spans="1:8">
      <c r="A133" s="23"/>
      <c r="B133" s="23"/>
      <c r="C133" s="23"/>
      <c r="D133" s="23"/>
      <c r="E133" s="23"/>
      <c r="F133" s="23"/>
      <c r="G133" s="23"/>
      <c r="H133" s="23"/>
    </row>
    <row r="134" spans="1:8">
      <c r="A134" s="23"/>
      <c r="B134" s="23"/>
      <c r="C134" s="23"/>
      <c r="D134" s="23"/>
      <c r="E134" s="23"/>
      <c r="F134" s="23"/>
      <c r="G134" s="23"/>
      <c r="H134" s="23"/>
    </row>
    <row r="135" spans="1:8">
      <c r="A135" s="23"/>
      <c r="B135" s="23"/>
      <c r="C135" s="23"/>
      <c r="D135" s="23"/>
      <c r="E135" s="23"/>
      <c r="F135" s="23"/>
      <c r="G135" s="23"/>
      <c r="H135" s="23"/>
    </row>
    <row r="136" spans="1:8">
      <c r="A136" s="23"/>
      <c r="B136" s="23"/>
      <c r="C136" s="23"/>
      <c r="D136" s="23"/>
      <c r="E136" s="23"/>
      <c r="F136" s="23"/>
      <c r="G136" s="23"/>
      <c r="H136" s="23"/>
    </row>
    <row r="137" spans="1:8">
      <c r="A137" s="23"/>
      <c r="B137" s="23"/>
      <c r="C137" s="23"/>
      <c r="D137" s="23"/>
      <c r="E137" s="23"/>
      <c r="F137" s="23"/>
      <c r="G137" s="23"/>
      <c r="H137" s="23"/>
    </row>
    <row r="138" spans="1:8">
      <c r="A138" s="23"/>
      <c r="B138" s="23"/>
      <c r="C138" s="23"/>
      <c r="D138" s="23"/>
      <c r="E138" s="23"/>
      <c r="F138" s="23"/>
      <c r="G138" s="23"/>
      <c r="H138" s="23"/>
    </row>
    <row r="139" spans="1:8">
      <c r="A139" s="23"/>
      <c r="B139" s="23"/>
      <c r="C139" s="23"/>
      <c r="D139" s="23"/>
      <c r="E139" s="23"/>
      <c r="F139" s="23"/>
      <c r="G139" s="23"/>
      <c r="H139" s="23"/>
    </row>
    <row r="140" spans="1:8">
      <c r="A140" s="23"/>
      <c r="B140" s="23"/>
      <c r="C140" s="23"/>
      <c r="D140" s="23"/>
      <c r="E140" s="23"/>
      <c r="F140" s="23"/>
      <c r="G140" s="23"/>
      <c r="H140" s="23"/>
    </row>
    <row r="141" spans="1:8">
      <c r="A141" s="23"/>
      <c r="B141" s="23"/>
      <c r="C141" s="23"/>
      <c r="D141" s="23"/>
      <c r="E141" s="23"/>
      <c r="F141" s="23"/>
      <c r="G141" s="23"/>
      <c r="H141" s="23"/>
    </row>
    <row r="142" spans="1:8">
      <c r="A142" s="23"/>
      <c r="B142" s="23"/>
      <c r="C142" s="23"/>
      <c r="D142" s="23"/>
      <c r="E142" s="23"/>
      <c r="F142" s="23"/>
      <c r="G142" s="23"/>
      <c r="H142" s="23"/>
    </row>
    <row r="143" spans="1:8">
      <c r="A143" s="23"/>
      <c r="B143" s="23"/>
      <c r="C143" s="23"/>
      <c r="D143" s="23"/>
      <c r="E143" s="23"/>
      <c r="F143" s="23"/>
      <c r="G143" s="23"/>
      <c r="H143" s="23"/>
    </row>
    <row r="144" spans="1:8">
      <c r="A144" s="23"/>
      <c r="B144" s="23"/>
      <c r="C144" s="23"/>
      <c r="D144" s="23"/>
      <c r="E144" s="23"/>
      <c r="F144" s="23"/>
      <c r="G144" s="23"/>
      <c r="H144" s="23"/>
    </row>
    <row r="145" spans="1:8">
      <c r="A145" s="23"/>
      <c r="B145" s="23"/>
      <c r="C145" s="23"/>
      <c r="D145" s="23"/>
      <c r="E145" s="23"/>
      <c r="F145" s="23"/>
      <c r="G145" s="23"/>
      <c r="H145" s="23"/>
    </row>
    <row r="146" spans="1:8">
      <c r="A146" s="23"/>
      <c r="B146" s="23"/>
      <c r="C146" s="23"/>
      <c r="D146" s="23"/>
      <c r="E146" s="23"/>
      <c r="F146" s="23"/>
      <c r="G146" s="23"/>
      <c r="H146" s="23"/>
    </row>
    <row r="147" spans="1:8">
      <c r="A147" s="23"/>
      <c r="B147" s="23"/>
      <c r="C147" s="23"/>
      <c r="D147" s="23"/>
      <c r="E147" s="23"/>
      <c r="F147" s="23"/>
      <c r="G147" s="23"/>
      <c r="H147" s="23"/>
    </row>
    <row r="148" spans="1:8">
      <c r="A148" s="23"/>
      <c r="B148" s="23"/>
      <c r="C148" s="23"/>
      <c r="D148" s="23"/>
      <c r="E148" s="23"/>
      <c r="F148" s="23"/>
      <c r="G148" s="23"/>
      <c r="H148" s="23"/>
    </row>
    <row r="149" spans="1:8">
      <c r="A149" s="23"/>
      <c r="B149" s="23"/>
      <c r="C149" s="23"/>
      <c r="D149" s="23"/>
      <c r="E149" s="23"/>
      <c r="F149" s="23"/>
      <c r="G149" s="23"/>
      <c r="H149" s="23"/>
    </row>
    <row r="150" spans="1:8">
      <c r="A150" s="23"/>
      <c r="B150" s="23"/>
      <c r="C150" s="23"/>
      <c r="D150" s="23"/>
      <c r="E150" s="23"/>
      <c r="F150" s="23"/>
      <c r="G150" s="23"/>
      <c r="H150" s="23"/>
    </row>
    <row r="151" spans="1:8">
      <c r="A151" s="23"/>
      <c r="B151" s="23"/>
      <c r="C151" s="23"/>
      <c r="D151" s="23"/>
      <c r="E151" s="23"/>
      <c r="F151" s="23"/>
      <c r="G151" s="23"/>
      <c r="H151" s="23"/>
    </row>
    <row r="152" spans="1:8">
      <c r="A152" s="23"/>
      <c r="B152" s="23"/>
      <c r="C152" s="23"/>
      <c r="D152" s="23"/>
      <c r="E152" s="23"/>
      <c r="F152" s="23"/>
      <c r="G152" s="23"/>
      <c r="H152" s="23"/>
    </row>
    <row r="153" spans="1:8">
      <c r="A153" s="23"/>
      <c r="B153" s="23"/>
      <c r="C153" s="23"/>
      <c r="D153" s="23"/>
      <c r="E153" s="23"/>
      <c r="F153" s="23"/>
      <c r="G153" s="23"/>
      <c r="H153" s="23"/>
    </row>
    <row r="154" spans="1:8">
      <c r="A154" s="23"/>
      <c r="B154" s="23"/>
      <c r="C154" s="23"/>
      <c r="D154" s="23"/>
      <c r="E154" s="23"/>
      <c r="F154" s="23"/>
      <c r="G154" s="23"/>
      <c r="H154" s="23"/>
    </row>
    <row r="155" spans="1:8">
      <c r="A155" s="23"/>
      <c r="B155" s="23"/>
      <c r="C155" s="23"/>
      <c r="D155" s="23"/>
      <c r="E155" s="23"/>
      <c r="F155" s="23"/>
      <c r="G155" s="23"/>
      <c r="H155" s="23"/>
    </row>
    <row r="156" spans="1:8">
      <c r="A156" s="23"/>
      <c r="B156" s="23"/>
      <c r="C156" s="23"/>
      <c r="D156" s="23"/>
      <c r="E156" s="23"/>
      <c r="F156" s="23"/>
      <c r="G156" s="23"/>
      <c r="H156" s="23"/>
    </row>
    <row r="157" spans="1:8">
      <c r="A157" s="23"/>
      <c r="B157" s="23"/>
      <c r="C157" s="23"/>
      <c r="D157" s="23"/>
      <c r="E157" s="23"/>
      <c r="F157" s="23"/>
      <c r="G157" s="23"/>
      <c r="H157" s="23"/>
    </row>
    <row r="158" spans="1:8">
      <c r="A158" s="23"/>
      <c r="B158" s="23"/>
      <c r="C158" s="23"/>
      <c r="D158" s="23"/>
      <c r="E158" s="23"/>
      <c r="F158" s="23"/>
      <c r="G158" s="23"/>
      <c r="H158" s="23"/>
    </row>
    <row r="159" spans="1:8">
      <c r="A159" s="23"/>
      <c r="B159" s="23"/>
      <c r="C159" s="23"/>
      <c r="D159" s="23"/>
      <c r="E159" s="23"/>
      <c r="F159" s="23"/>
      <c r="G159" s="23"/>
      <c r="H159" s="23"/>
    </row>
    <row r="160" spans="1:8">
      <c r="A160" s="23"/>
      <c r="B160" s="23"/>
      <c r="C160" s="23"/>
      <c r="D160" s="23"/>
      <c r="E160" s="23"/>
      <c r="F160" s="23"/>
      <c r="G160" s="23"/>
      <c r="H160" s="23"/>
    </row>
    <row r="161" spans="1:8">
      <c r="A161" s="23"/>
      <c r="B161" s="23"/>
      <c r="C161" s="23"/>
      <c r="D161" s="23"/>
      <c r="E161" s="23"/>
      <c r="F161" s="23"/>
      <c r="G161" s="23"/>
      <c r="H161" s="23"/>
    </row>
    <row r="162" spans="1:8">
      <c r="A162" s="23"/>
      <c r="B162" s="23"/>
      <c r="C162" s="23"/>
      <c r="D162" s="23"/>
      <c r="E162" s="23"/>
      <c r="F162" s="23"/>
      <c r="G162" s="23"/>
      <c r="H162" s="23"/>
    </row>
    <row r="163" spans="1:8">
      <c r="A163" s="23"/>
      <c r="B163" s="23"/>
      <c r="C163" s="23"/>
      <c r="D163" s="23"/>
      <c r="E163" s="23"/>
      <c r="F163" s="23"/>
      <c r="G163" s="23"/>
      <c r="H163" s="23"/>
    </row>
    <row r="164" spans="1:8">
      <c r="A164" s="23"/>
      <c r="B164" s="23"/>
      <c r="C164" s="23"/>
      <c r="D164" s="23"/>
      <c r="E164" s="23"/>
      <c r="F164" s="23"/>
      <c r="G164" s="23"/>
      <c r="H164" s="23"/>
    </row>
    <row r="165" spans="1:8">
      <c r="A165" s="23"/>
      <c r="B165" s="23"/>
      <c r="C165" s="23"/>
      <c r="D165" s="23"/>
      <c r="E165" s="23"/>
      <c r="F165" s="23"/>
      <c r="G165" s="23"/>
      <c r="H165" s="23"/>
    </row>
    <row r="166" spans="1:8">
      <c r="A166" s="23"/>
      <c r="B166" s="23"/>
      <c r="C166" s="23"/>
      <c r="D166" s="23"/>
      <c r="E166" s="23"/>
      <c r="F166" s="23"/>
      <c r="G166" s="23"/>
      <c r="H166" s="23"/>
    </row>
    <row r="167" spans="1:8">
      <c r="A167" s="23"/>
      <c r="B167" s="23"/>
      <c r="C167" s="23"/>
      <c r="D167" s="23"/>
      <c r="E167" s="23"/>
      <c r="F167" s="23"/>
      <c r="G167" s="23"/>
      <c r="H167" s="23"/>
    </row>
    <row r="168" spans="1:8">
      <c r="A168" s="23"/>
      <c r="B168" s="23"/>
      <c r="C168" s="23"/>
      <c r="D168" s="23"/>
      <c r="E168" s="23"/>
      <c r="F168" s="23"/>
      <c r="G168" s="23"/>
      <c r="H168" s="23"/>
    </row>
    <row r="169" spans="1:8">
      <c r="A169" s="23"/>
      <c r="B169" s="23"/>
      <c r="C169" s="23"/>
      <c r="D169" s="23"/>
      <c r="E169" s="23"/>
      <c r="F169" s="23"/>
      <c r="G169" s="23"/>
      <c r="H169" s="23"/>
    </row>
    <row r="170" spans="1:8">
      <c r="A170" s="23"/>
      <c r="B170" s="23"/>
      <c r="C170" s="23"/>
      <c r="D170" s="23"/>
      <c r="E170" s="23"/>
      <c r="F170" s="23"/>
      <c r="G170" s="23"/>
      <c r="H170" s="23"/>
    </row>
    <row r="171" spans="1:8">
      <c r="A171" s="23"/>
      <c r="B171" s="23"/>
      <c r="C171" s="23"/>
      <c r="D171" s="23"/>
      <c r="E171" s="23"/>
      <c r="F171" s="23"/>
      <c r="G171" s="23"/>
      <c r="H171" s="23"/>
    </row>
    <row r="172" spans="1:8">
      <c r="A172" s="23"/>
      <c r="B172" s="23"/>
      <c r="C172" s="23"/>
      <c r="D172" s="23"/>
      <c r="E172" s="23"/>
      <c r="F172" s="23"/>
      <c r="G172" s="23"/>
      <c r="H172" s="23"/>
    </row>
    <row r="173" spans="1:8">
      <c r="A173" s="23"/>
      <c r="B173" s="23"/>
      <c r="C173" s="23"/>
      <c r="D173" s="23"/>
      <c r="E173" s="23"/>
      <c r="F173" s="23"/>
      <c r="G173" s="23"/>
      <c r="H173" s="23"/>
    </row>
    <row r="174" spans="1:8">
      <c r="A174" s="23"/>
      <c r="B174" s="23"/>
      <c r="C174" s="23"/>
      <c r="D174" s="23"/>
      <c r="E174" s="23"/>
      <c r="F174" s="23"/>
      <c r="G174" s="23"/>
      <c r="H174" s="23"/>
    </row>
    <row r="175" spans="1:8">
      <c r="A175" s="23"/>
      <c r="B175" s="23"/>
      <c r="C175" s="23"/>
      <c r="D175" s="23"/>
      <c r="E175" s="23"/>
      <c r="F175" s="23"/>
      <c r="G175" s="23"/>
      <c r="H175" s="23"/>
    </row>
    <row r="176" spans="1:8">
      <c r="A176" s="23"/>
      <c r="B176" s="23"/>
      <c r="C176" s="23"/>
      <c r="D176" s="23"/>
      <c r="E176" s="23"/>
      <c r="F176" s="23"/>
      <c r="G176" s="23"/>
      <c r="H176" s="23"/>
    </row>
    <row r="177" spans="1:8">
      <c r="A177" s="23"/>
      <c r="B177" s="23"/>
      <c r="C177" s="23"/>
      <c r="D177" s="23"/>
      <c r="E177" s="23"/>
      <c r="F177" s="23"/>
      <c r="G177" s="23"/>
      <c r="H177" s="23"/>
    </row>
  </sheetData>
  <sheetProtection password="F1C7" sheet="1" objects="1" scenarios="1" selectLockedCells="1"/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Table of Contents</vt:lpstr>
      <vt:lpstr>Introduction</vt:lpstr>
      <vt:lpstr>Check Payment Analysis</vt:lpstr>
      <vt:lpstr>ACH Payment Analysis</vt:lpstr>
      <vt:lpstr>Payment Card Analysis</vt:lpstr>
      <vt:lpstr>Bank Wire Analysis</vt:lpstr>
      <vt:lpstr>Receivable Analysis</vt:lpstr>
      <vt:lpstr>AP &amp; AR Recap</vt:lpstr>
      <vt:lpstr>Value Added Resources</vt:lpstr>
      <vt:lpstr>Value Added Resources (2)</vt:lpstr>
      <vt:lpstr>e-Global Payment Gateway</vt:lpstr>
      <vt:lpstr>e-Global Business Advantage</vt:lpstr>
      <vt:lpstr>Sheet1</vt:lpstr>
      <vt:lpstr>Sheet2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Shakira</dc:creator>
  <cp:lastModifiedBy>Shakira</cp:lastModifiedBy>
  <cp:lastPrinted>2016-01-12T06:25:48Z</cp:lastPrinted>
  <dcterms:created xsi:type="dcterms:W3CDTF">2014-05-21T01:09:35Z</dcterms:created>
  <dcterms:modified xsi:type="dcterms:W3CDTF">2016-01-24T19:32:51Z</dcterms:modified>
</cp:coreProperties>
</file>